
<file path=[Content_Types].xml><?xml version="1.0" encoding="utf-8"?>
<Types xmlns="http://schemas.openxmlformats.org/package/2006/content-types">
  <Default Extension="xml" ContentType="application/xml"/>
  <Default Extension="rels" ContentType="application/vnd.openxmlformats-package.relationships+xml"/>
  <Default Extension="jpeg" ContentType="image/jpeg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charts/chart1.xml" ContentType="application/vnd.openxmlformats-officedocument.drawingml.chart+xml"/>
  <Override PartName="/xl/charts/chart2.xml" ContentType="application/vnd.openxmlformats-officedocument.drawingml.chart+xml"/>
  <Override PartName="/xl/charts/chart3.xml" ContentType="application/vnd.openxmlformats-officedocument.drawingml.chart+xml"/>
  <Override PartName="/xl/charts/chart4.xml" ContentType="application/vnd.openxmlformats-officedocument.drawingml.chart+xml"/>
  <Override PartName="/xl/charts/chart5.xml" ContentType="application/vnd.openxmlformats-officedocument.drawingml.chart+xml"/>
  <Override PartName="/xl/drawings/drawing2.xml" ContentType="application/vnd.openxmlformats-officedocument.drawing+xml"/>
  <Override PartName="/xl/charts/chart6.xml" ContentType="application/vnd.openxmlformats-officedocument.drawingml.chart+xml"/>
  <Override PartName="/xl/drawings/drawing3.xml" ContentType="application/vnd.openxmlformats-officedocument.drawing+xml"/>
  <Override PartName="/xl/charts/chart7.xml" ContentType="application/vnd.openxmlformats-officedocument.drawingml.chart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4" Type="http://schemas.openxmlformats.org/officeDocument/2006/relationships/extended-properties" Target="docProps/app.xml"/><Relationship Id="rId1" Type="http://schemas.openxmlformats.org/officeDocument/2006/relationships/officeDocument" Target="xl/workbook.xml"/><Relationship Id="rId2" Type="http://schemas.openxmlformats.org/package/2006/relationships/metadata/thumbnail" Target="docProps/thumbnail.jpeg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24526"/>
  <workbookPr showInkAnnotation="0" autoCompressPictures="0"/>
  <bookViews>
    <workbookView minimized="1" xWindow="0" yWindow="0" windowWidth="25600" windowHeight="14280" tabRatio="500" activeTab="3"/>
  </bookViews>
  <sheets>
    <sheet name="Feuil1" sheetId="1" r:id="rId1"/>
    <sheet name="Feuil2" sheetId="2" r:id="rId2"/>
    <sheet name="Feuil3" sheetId="3" r:id="rId3"/>
    <sheet name="Feuil4" sheetId="4" r:id="rId4"/>
  </sheets>
  <calcPr calcId="140000" concurrentCalc="0"/>
  <extLst>
    <ext xmlns:mx="http://schemas.microsoft.com/office/mac/excel/2008/main" uri="{7523E5D3-25F3-A5E0-1632-64F254C22452}">
      <mx:ArchID Flags="2"/>
    </ext>
  </extLst>
</workbook>
</file>

<file path=xl/calcChain.xml><?xml version="1.0" encoding="utf-8"?>
<calcChain xmlns="http://schemas.openxmlformats.org/spreadsheetml/2006/main">
  <c r="AA37" i="1" l="1"/>
  <c r="AA36" i="1"/>
  <c r="AA35" i="1"/>
  <c r="AA34" i="1"/>
  <c r="AA33" i="1"/>
  <c r="AA32" i="1"/>
  <c r="AA31" i="1"/>
  <c r="AA30" i="1"/>
  <c r="AA29" i="1"/>
  <c r="AA28" i="1"/>
  <c r="AA27" i="1"/>
  <c r="AA26" i="1"/>
  <c r="AA25" i="1"/>
  <c r="AA24" i="1"/>
  <c r="AA23" i="1"/>
  <c r="AA22" i="1"/>
  <c r="AA21" i="1"/>
  <c r="AA20" i="1"/>
  <c r="AA19" i="1"/>
  <c r="AA18" i="1"/>
  <c r="AA17" i="1"/>
  <c r="AA16" i="1"/>
  <c r="AA15" i="1"/>
  <c r="AA14" i="1"/>
  <c r="AA13" i="1"/>
  <c r="AA12" i="1"/>
  <c r="AA11" i="1"/>
  <c r="AA10" i="1"/>
  <c r="AA9" i="1"/>
  <c r="AA8" i="1"/>
  <c r="AA7" i="1"/>
  <c r="AA6" i="1"/>
  <c r="AA5" i="1"/>
  <c r="AA4" i="1"/>
  <c r="Z37" i="1"/>
  <c r="Z36" i="1"/>
  <c r="Z35" i="1"/>
  <c r="Z34" i="1"/>
  <c r="Z33" i="1"/>
  <c r="Z32" i="1"/>
  <c r="Z31" i="1"/>
  <c r="Z30" i="1"/>
  <c r="Z29" i="1"/>
  <c r="Z28" i="1"/>
  <c r="Z27" i="1"/>
  <c r="Z26" i="1"/>
  <c r="Z25" i="1"/>
  <c r="Z24" i="1"/>
  <c r="Z23" i="1"/>
  <c r="Z22" i="1"/>
  <c r="Z21" i="1"/>
  <c r="Z20" i="1"/>
  <c r="Z19" i="1"/>
  <c r="Z18" i="1"/>
  <c r="Z17" i="1"/>
  <c r="Z16" i="1"/>
  <c r="Z15" i="1"/>
  <c r="Z14" i="1"/>
  <c r="Z13" i="1"/>
  <c r="Z12" i="1"/>
  <c r="Z11" i="1"/>
  <c r="Z10" i="1"/>
  <c r="Z9" i="1"/>
  <c r="Z8" i="1"/>
  <c r="Z7" i="1"/>
  <c r="Z6" i="1"/>
  <c r="Z5" i="1"/>
  <c r="Z4" i="1"/>
  <c r="Y37" i="1"/>
  <c r="Y36" i="1"/>
  <c r="Y35" i="1"/>
  <c r="Y34" i="1"/>
  <c r="Y33" i="1"/>
  <c r="Y32" i="1"/>
  <c r="Y31" i="1"/>
  <c r="Y30" i="1"/>
  <c r="Y29" i="1"/>
  <c r="Y28" i="1"/>
  <c r="Y27" i="1"/>
  <c r="Y26" i="1"/>
  <c r="Y25" i="1"/>
  <c r="Y24" i="1"/>
  <c r="Y23" i="1"/>
  <c r="Y22" i="1"/>
  <c r="Y21" i="1"/>
  <c r="Y20" i="1"/>
  <c r="Y19" i="1"/>
  <c r="Y18" i="1"/>
  <c r="Y17" i="1"/>
  <c r="Y16" i="1"/>
  <c r="Y15" i="1"/>
  <c r="Y14" i="1"/>
  <c r="Y13" i="1"/>
  <c r="Y12" i="1"/>
  <c r="Y11" i="1"/>
  <c r="Y10" i="1"/>
  <c r="Y9" i="1"/>
  <c r="Y8" i="1"/>
  <c r="Y7" i="1"/>
  <c r="Y6" i="1"/>
  <c r="Y5" i="1"/>
  <c r="Y4" i="1"/>
  <c r="C183" i="1"/>
  <c r="AH37" i="1"/>
  <c r="AH36" i="1"/>
  <c r="AH35" i="1"/>
  <c r="AH34" i="1"/>
  <c r="AH33" i="1"/>
  <c r="AH32" i="1"/>
  <c r="AH31" i="1"/>
  <c r="AH30" i="1"/>
  <c r="AH29" i="1"/>
  <c r="AH28" i="1"/>
  <c r="AH27" i="1"/>
  <c r="AH26" i="1"/>
  <c r="AH25" i="1"/>
  <c r="AH24" i="1"/>
  <c r="AH23" i="1"/>
  <c r="AH22" i="1"/>
  <c r="AH21" i="1"/>
  <c r="AH20" i="1"/>
  <c r="AH19" i="1"/>
  <c r="AH18" i="1"/>
  <c r="AH17" i="1"/>
  <c r="AH16" i="1"/>
  <c r="AH15" i="1"/>
  <c r="AH14" i="1"/>
  <c r="AH13" i="1"/>
  <c r="AH12" i="1"/>
  <c r="AH11" i="1"/>
  <c r="AH10" i="1"/>
  <c r="AH9" i="1"/>
  <c r="AH8" i="1"/>
  <c r="AH7" i="1"/>
  <c r="AH6" i="1"/>
  <c r="AH5" i="1"/>
  <c r="AH4" i="1"/>
  <c r="AH3" i="1"/>
  <c r="AG37" i="1"/>
  <c r="AG36" i="1"/>
  <c r="AG35" i="1"/>
  <c r="AG34" i="1"/>
  <c r="AG33" i="1"/>
  <c r="AG32" i="1"/>
  <c r="AG31" i="1"/>
  <c r="AG30" i="1"/>
  <c r="AG29" i="1"/>
  <c r="AG28" i="1"/>
  <c r="AG27" i="1"/>
  <c r="AG26" i="1"/>
  <c r="AG25" i="1"/>
  <c r="AG24" i="1"/>
  <c r="AG23" i="1"/>
  <c r="AG22" i="1"/>
  <c r="AG21" i="1"/>
  <c r="AG20" i="1"/>
  <c r="AG19" i="1"/>
  <c r="AG18" i="1"/>
  <c r="AG17" i="1"/>
  <c r="AG16" i="1"/>
  <c r="AG15" i="1"/>
  <c r="AG14" i="1"/>
  <c r="AG13" i="1"/>
  <c r="AG12" i="1"/>
  <c r="AG11" i="1"/>
  <c r="AG10" i="1"/>
  <c r="AG9" i="1"/>
  <c r="AG8" i="1"/>
  <c r="AG7" i="1"/>
  <c r="AG6" i="1"/>
  <c r="AG5" i="1"/>
  <c r="AG4" i="1"/>
  <c r="AG3" i="1"/>
  <c r="AF37" i="1"/>
  <c r="AF36" i="1"/>
  <c r="AF35" i="1"/>
  <c r="AF34" i="1"/>
  <c r="AF33" i="1"/>
  <c r="AF32" i="1"/>
  <c r="AF31" i="1"/>
  <c r="AF30" i="1"/>
  <c r="AF29" i="1"/>
  <c r="AF28" i="1"/>
  <c r="AF27" i="1"/>
  <c r="AF26" i="1"/>
  <c r="AF25" i="1"/>
  <c r="AF24" i="1"/>
  <c r="AF23" i="1"/>
  <c r="AF22" i="1"/>
  <c r="AF21" i="1"/>
  <c r="AF20" i="1"/>
  <c r="AF19" i="1"/>
  <c r="AF18" i="1"/>
  <c r="AF17" i="1"/>
  <c r="AF16" i="1"/>
  <c r="AF15" i="1"/>
  <c r="AF14" i="1"/>
  <c r="AF13" i="1"/>
  <c r="AF12" i="1"/>
  <c r="AF11" i="1"/>
  <c r="AF10" i="1"/>
  <c r="AF9" i="1"/>
  <c r="AF8" i="1"/>
  <c r="AF7" i="1"/>
  <c r="AF6" i="1"/>
  <c r="AF5" i="1"/>
  <c r="AF4" i="1"/>
  <c r="AF3" i="1"/>
  <c r="AC37" i="1"/>
  <c r="V37" i="1"/>
  <c r="W37" i="1"/>
  <c r="U37" i="1"/>
  <c r="M15" i="2"/>
  <c r="M14" i="2"/>
  <c r="M13" i="2"/>
  <c r="M12" i="2"/>
  <c r="M11" i="2"/>
  <c r="M10" i="2"/>
  <c r="M9" i="2"/>
  <c r="M8" i="2"/>
  <c r="M7" i="2"/>
  <c r="M6" i="2"/>
  <c r="M5" i="2"/>
  <c r="M4" i="2"/>
  <c r="M3" i="2"/>
  <c r="L15" i="2"/>
  <c r="L14" i="2"/>
  <c r="L13" i="2"/>
  <c r="L12" i="2"/>
  <c r="L11" i="2"/>
  <c r="L10" i="2"/>
  <c r="L9" i="2"/>
  <c r="L8" i="2"/>
  <c r="L7" i="2"/>
  <c r="L6" i="2"/>
  <c r="L5" i="2"/>
  <c r="L4" i="2"/>
  <c r="L3" i="2"/>
  <c r="J15" i="2"/>
  <c r="J14" i="2"/>
  <c r="J13" i="2"/>
  <c r="J12" i="2"/>
  <c r="J11" i="2"/>
  <c r="J10" i="2"/>
  <c r="J9" i="2"/>
  <c r="J8" i="2"/>
  <c r="J7" i="2"/>
  <c r="J6" i="2"/>
  <c r="J5" i="2"/>
  <c r="J4" i="2"/>
  <c r="D16" i="2"/>
  <c r="C16" i="2"/>
  <c r="AD28" i="1"/>
  <c r="AC36" i="1"/>
  <c r="AC35" i="1"/>
  <c r="AC34" i="1"/>
  <c r="AC33" i="1"/>
  <c r="AC32" i="1"/>
  <c r="AC31" i="1"/>
  <c r="AC30" i="1"/>
  <c r="AC29" i="1"/>
  <c r="AC28" i="1"/>
  <c r="AC27" i="1"/>
  <c r="AC26" i="1"/>
  <c r="AC25" i="1"/>
  <c r="AC24" i="1"/>
  <c r="AC23" i="1"/>
  <c r="AC22" i="1"/>
  <c r="AC21" i="1"/>
  <c r="AC20" i="1"/>
  <c r="AC19" i="1"/>
  <c r="AC18" i="1"/>
  <c r="AC17" i="1"/>
  <c r="AC16" i="1"/>
  <c r="AC15" i="1"/>
  <c r="AC14" i="1"/>
  <c r="AC13" i="1"/>
  <c r="AC12" i="1"/>
  <c r="AC11" i="1"/>
  <c r="AC10" i="1"/>
  <c r="AC9" i="1"/>
  <c r="AC8" i="1"/>
  <c r="AC7" i="1"/>
  <c r="AC6" i="1"/>
  <c r="AC5" i="1"/>
  <c r="AC4" i="1"/>
  <c r="AC3" i="1"/>
  <c r="AA3" i="1"/>
  <c r="Z3" i="1"/>
  <c r="Y3" i="1"/>
  <c r="W36" i="1"/>
  <c r="W35" i="1"/>
  <c r="W34" i="1"/>
  <c r="W33" i="1"/>
  <c r="W32" i="1"/>
  <c r="W31" i="1"/>
  <c r="W30" i="1"/>
  <c r="W29" i="1"/>
  <c r="W28" i="1"/>
  <c r="W27" i="1"/>
  <c r="W26" i="1"/>
  <c r="W25" i="1"/>
  <c r="W24" i="1"/>
  <c r="W23" i="1"/>
  <c r="W22" i="1"/>
  <c r="W21" i="1"/>
  <c r="W20" i="1"/>
  <c r="W19" i="1"/>
  <c r="W18" i="1"/>
  <c r="W17" i="1"/>
  <c r="W16" i="1"/>
  <c r="W15" i="1"/>
  <c r="W14" i="1"/>
  <c r="W13" i="1"/>
  <c r="W12" i="1"/>
  <c r="W11" i="1"/>
  <c r="W10" i="1"/>
  <c r="W9" i="1"/>
  <c r="W8" i="1"/>
  <c r="W7" i="1"/>
  <c r="W6" i="1"/>
  <c r="W5" i="1"/>
  <c r="W4" i="1"/>
  <c r="W3" i="1"/>
  <c r="V36" i="1"/>
  <c r="V35" i="1"/>
  <c r="V34" i="1"/>
  <c r="V33" i="1"/>
  <c r="V32" i="1"/>
  <c r="V31" i="1"/>
  <c r="V30" i="1"/>
  <c r="V29" i="1"/>
  <c r="V28" i="1"/>
  <c r="V27" i="1"/>
  <c r="V26" i="1"/>
  <c r="V25" i="1"/>
  <c r="V24" i="1"/>
  <c r="V23" i="1"/>
  <c r="V22" i="1"/>
  <c r="V21" i="1"/>
  <c r="V20" i="1"/>
  <c r="V19" i="1"/>
  <c r="V18" i="1"/>
  <c r="V17" i="1"/>
  <c r="V16" i="1"/>
  <c r="V15" i="1"/>
  <c r="V14" i="1"/>
  <c r="V13" i="1"/>
  <c r="V12" i="1"/>
  <c r="V11" i="1"/>
  <c r="V10" i="1"/>
  <c r="V9" i="1"/>
  <c r="V8" i="1"/>
  <c r="V7" i="1"/>
  <c r="V6" i="1"/>
  <c r="V5" i="1"/>
  <c r="V4" i="1"/>
  <c r="V3" i="1"/>
  <c r="U36" i="1"/>
  <c r="U35" i="1"/>
  <c r="U34" i="1"/>
  <c r="U33" i="1"/>
  <c r="U32" i="1"/>
  <c r="U31" i="1"/>
  <c r="U30" i="1"/>
  <c r="U29" i="1"/>
  <c r="U28" i="1"/>
  <c r="U27" i="1"/>
  <c r="U26" i="1"/>
  <c r="U25" i="1"/>
  <c r="U24" i="1"/>
  <c r="U23" i="1"/>
  <c r="U22" i="1"/>
  <c r="U21" i="1"/>
  <c r="U20" i="1"/>
  <c r="U19" i="1"/>
  <c r="U18" i="1"/>
  <c r="U17" i="1"/>
  <c r="U16" i="1"/>
  <c r="U15" i="1"/>
  <c r="U14" i="1"/>
  <c r="U13" i="1"/>
  <c r="U12" i="1"/>
  <c r="U11" i="1"/>
  <c r="U10" i="1"/>
  <c r="U9" i="1"/>
  <c r="U8" i="1"/>
  <c r="U7" i="1"/>
  <c r="U6" i="1"/>
  <c r="U5" i="1"/>
  <c r="U4" i="1"/>
  <c r="U3" i="1"/>
  <c r="U2" i="1"/>
  <c r="M3" i="1"/>
  <c r="M37" i="1"/>
  <c r="M36" i="1"/>
  <c r="M35" i="1"/>
  <c r="M34" i="1"/>
  <c r="M33" i="1"/>
  <c r="M32" i="1"/>
  <c r="M31" i="1"/>
  <c r="M30" i="1"/>
  <c r="M29" i="1"/>
  <c r="M28" i="1"/>
  <c r="M27" i="1"/>
  <c r="M26" i="1"/>
  <c r="M25" i="1"/>
  <c r="M24" i="1"/>
  <c r="M23" i="1"/>
  <c r="M22" i="1"/>
  <c r="M21" i="1"/>
  <c r="M20" i="1"/>
  <c r="M19" i="1"/>
  <c r="M18" i="1"/>
  <c r="M17" i="1"/>
  <c r="M16" i="1"/>
  <c r="M15" i="1"/>
  <c r="M14" i="1"/>
  <c r="M13" i="1"/>
  <c r="M12" i="1"/>
  <c r="M11" i="1"/>
  <c r="M10" i="1"/>
  <c r="M9" i="1"/>
  <c r="M8" i="1"/>
  <c r="M7" i="1"/>
  <c r="M6" i="1"/>
  <c r="M5" i="1"/>
  <c r="M4" i="1"/>
  <c r="L37" i="1"/>
  <c r="L36" i="1"/>
  <c r="L35" i="1"/>
  <c r="L34" i="1"/>
  <c r="L33" i="1"/>
  <c r="L32" i="1"/>
  <c r="L31" i="1"/>
  <c r="L30" i="1"/>
  <c r="L29" i="1"/>
  <c r="L28" i="1"/>
  <c r="L27" i="1"/>
  <c r="L26" i="1"/>
  <c r="L25" i="1"/>
  <c r="L24" i="1"/>
  <c r="L23" i="1"/>
  <c r="L22" i="1"/>
  <c r="L21" i="1"/>
  <c r="L20" i="1"/>
  <c r="L19" i="1"/>
  <c r="L18" i="1"/>
  <c r="L17" i="1"/>
  <c r="L16" i="1"/>
  <c r="L15" i="1"/>
  <c r="L14" i="1"/>
  <c r="L13" i="1"/>
  <c r="L12" i="1"/>
  <c r="L11" i="1"/>
  <c r="L10" i="1"/>
  <c r="L9" i="1"/>
  <c r="L8" i="1"/>
  <c r="L7" i="1"/>
  <c r="L6" i="1"/>
  <c r="L5" i="1"/>
  <c r="L4" i="1"/>
  <c r="L3" i="1"/>
  <c r="K37" i="1"/>
  <c r="K36" i="1"/>
  <c r="K35" i="1"/>
  <c r="K34" i="1"/>
  <c r="K33" i="1"/>
  <c r="K32" i="1"/>
  <c r="K31" i="1"/>
  <c r="K30" i="1"/>
  <c r="K29" i="1"/>
  <c r="K28" i="1"/>
  <c r="K27" i="1"/>
  <c r="K26" i="1"/>
  <c r="K25" i="1"/>
  <c r="K24" i="1"/>
  <c r="K23" i="1"/>
  <c r="K22" i="1"/>
  <c r="K21" i="1"/>
  <c r="K20" i="1"/>
  <c r="K19" i="1"/>
  <c r="K18" i="1"/>
  <c r="K17" i="1"/>
  <c r="K16" i="1"/>
  <c r="K15" i="1"/>
  <c r="K14" i="1"/>
  <c r="K13" i="1"/>
  <c r="K12" i="1"/>
  <c r="K11" i="1"/>
  <c r="K10" i="1"/>
  <c r="K9" i="1"/>
  <c r="K8" i="1"/>
  <c r="K7" i="1"/>
  <c r="K6" i="1"/>
  <c r="K5" i="1"/>
  <c r="K4" i="1"/>
  <c r="K3" i="1"/>
  <c r="J37" i="1"/>
  <c r="J36" i="1"/>
  <c r="J35" i="1"/>
  <c r="J34" i="1"/>
  <c r="J33" i="1"/>
  <c r="J32" i="1"/>
  <c r="J31" i="1"/>
  <c r="J30" i="1"/>
  <c r="J29" i="1"/>
  <c r="J28" i="1"/>
  <c r="J27" i="1"/>
  <c r="J26" i="1"/>
  <c r="J25" i="1"/>
  <c r="J24" i="1"/>
  <c r="J23" i="1"/>
  <c r="J22" i="1"/>
  <c r="J21" i="1"/>
  <c r="J20" i="1"/>
  <c r="J19" i="1"/>
  <c r="J18" i="1"/>
  <c r="J17" i="1"/>
  <c r="J16" i="1"/>
  <c r="J15" i="1"/>
  <c r="J14" i="1"/>
  <c r="J13" i="1"/>
  <c r="J12" i="1"/>
  <c r="J11" i="1"/>
  <c r="J10" i="1"/>
  <c r="J9" i="1"/>
  <c r="J8" i="1"/>
  <c r="J7" i="1"/>
  <c r="J6" i="1"/>
  <c r="J5" i="1"/>
  <c r="J4" i="1"/>
  <c r="J3" i="1"/>
  <c r="J2" i="1"/>
  <c r="I37" i="1"/>
  <c r="I36" i="1"/>
  <c r="I35" i="1"/>
  <c r="I34" i="1"/>
  <c r="I33" i="1"/>
  <c r="I32" i="1"/>
  <c r="I31" i="1"/>
  <c r="I30" i="1"/>
  <c r="I29" i="1"/>
  <c r="I28" i="1"/>
  <c r="I27" i="1"/>
  <c r="I26" i="1"/>
  <c r="I25" i="1"/>
  <c r="I24" i="1"/>
  <c r="I23" i="1"/>
  <c r="I22" i="1"/>
  <c r="I21" i="1"/>
  <c r="I20" i="1"/>
  <c r="I19" i="1"/>
  <c r="I18" i="1"/>
  <c r="I17" i="1"/>
  <c r="I16" i="1"/>
  <c r="I15" i="1"/>
  <c r="I14" i="1"/>
  <c r="I13" i="1"/>
  <c r="I12" i="1"/>
  <c r="I11" i="1"/>
  <c r="I10" i="1"/>
  <c r="I9" i="1"/>
  <c r="I8" i="1"/>
  <c r="I7" i="1"/>
  <c r="I6" i="1"/>
  <c r="I5" i="1"/>
  <c r="I4" i="1"/>
  <c r="I3" i="1"/>
  <c r="I2" i="1"/>
</calcChain>
</file>

<file path=xl/sharedStrings.xml><?xml version="1.0" encoding="utf-8"?>
<sst xmlns="http://schemas.openxmlformats.org/spreadsheetml/2006/main" count="60" uniqueCount="52">
  <si>
    <t>X</t>
  </si>
  <si>
    <t>Y ext</t>
  </si>
  <si>
    <t>Y int</t>
  </si>
  <si>
    <t>ins Y ext</t>
  </si>
  <si>
    <t>y rest 75</t>
  </si>
  <si>
    <t>Y rest 70</t>
  </si>
  <si>
    <t>Y ext 70</t>
  </si>
  <si>
    <t>Y int 70</t>
  </si>
  <si>
    <t>Bord d'attaque</t>
  </si>
  <si>
    <t>°</t>
  </si>
  <si>
    <t>Demi débattement</t>
  </si>
  <si>
    <t>mat</t>
  </si>
  <si>
    <t>Nombre Reynolds</t>
  </si>
  <si>
    <t>Re = V*l/v</t>
  </si>
  <si>
    <t>Re : nombre de Reynolds</t>
  </si>
  <si>
    <t>V : Vitesse du vent relatif en m/s</t>
  </si>
  <si>
    <t>v: viscosité de l'air en m2:s</t>
  </si>
  <si>
    <t>Re</t>
  </si>
  <si>
    <t>Pour l enm</t>
  </si>
  <si>
    <t>v</t>
  </si>
  <si>
    <t>V</t>
  </si>
  <si>
    <t>m/s = 20 kts</t>
  </si>
  <si>
    <t>alpha</t>
  </si>
  <si>
    <t>Cz</t>
  </si>
  <si>
    <t>Cx</t>
  </si>
  <si>
    <t>f = Cz/Cx</t>
  </si>
  <si>
    <t>Re= 300 000</t>
  </si>
  <si>
    <t>Polaire très théorique</t>
  </si>
  <si>
    <t>Profil Clarck Y</t>
  </si>
  <si>
    <t>Profil avec 2 extrado de Clarck Y</t>
  </si>
  <si>
    <t>Séquent</t>
  </si>
  <si>
    <t>Profil 2 extrados Clark Y sequent 70%</t>
  </si>
  <si>
    <t>Profil 2 extrado Clarck Y sequet 70% carde de 2,13m : bord d'attaque</t>
  </si>
  <si>
    <t>Profil 2 extrado Clark Y sequent à 70%</t>
  </si>
  <si>
    <t xml:space="preserve">Profil 2 extrado de Clarck Y séquents à 100%; 75% 70% </t>
  </si>
  <si>
    <t>Yext</t>
  </si>
  <si>
    <t>Yint</t>
  </si>
  <si>
    <t>Profil Clark Y corde de 2,13m</t>
  </si>
  <si>
    <t>delta alpha=</t>
  </si>
  <si>
    <t>Cz= 1</t>
  </si>
  <si>
    <t>Cx=0,017</t>
  </si>
  <si>
    <t>Proche finesse max</t>
  </si>
  <si>
    <t>alpha=12,32°</t>
  </si>
  <si>
    <t xml:space="preserve"> alpfa=7° </t>
  </si>
  <si>
    <t>Czma=12,3</t>
  </si>
  <si>
    <t>Cx=0,03</t>
  </si>
  <si>
    <t>Y ext 70m</t>
  </si>
  <si>
    <t>Y int 70m</t>
  </si>
  <si>
    <t>épaisseur m</t>
  </si>
  <si>
    <t>X : 2,5m</t>
  </si>
  <si>
    <t xml:space="preserve"> 2,5m</t>
  </si>
  <si>
    <t xml:space="preserve">Profil 2 extrados Clark Y séquent 70% corde de 2,13m 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</si>
</sst>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0.000E+00"/>
  </numFmts>
  <fonts count="5" x14ac:knownFonts="1">
    <font>
      <sz val="12"/>
      <color theme="1"/>
      <name val="Calibri"/>
      <family val="2"/>
      <scheme val="minor"/>
    </font>
    <font>
      <u/>
      <sz val="12"/>
      <color theme="10"/>
      <name val="Calibri"/>
      <family val="2"/>
      <scheme val="minor"/>
    </font>
    <font>
      <u/>
      <sz val="12"/>
      <color theme="11"/>
      <name val="Calibri"/>
      <family val="2"/>
      <scheme val="minor"/>
    </font>
    <font>
      <b/>
      <sz val="12"/>
      <color theme="1"/>
      <name val="Calibri"/>
      <family val="2"/>
      <scheme val="minor"/>
    </font>
    <font>
      <sz val="8"/>
      <name val="Calibri"/>
      <family val="2"/>
      <scheme val="minor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51">
    <xf numFmtId="0" fontId="0" fillId="0" borderId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  <xf numFmtId="0" fontId="1" fillId="0" borderId="0" applyNumberFormat="0" applyFill="0" applyBorder="0" applyAlignment="0" applyProtection="0"/>
    <xf numFmtId="0" fontId="2" fillId="0" borderId="0" applyNumberFormat="0" applyFill="0" applyBorder="0" applyAlignment="0" applyProtection="0"/>
  </cellStyleXfs>
  <cellXfs count="10">
    <xf numFmtId="0" fontId="0" fillId="0" borderId="0" xfId="0"/>
    <xf numFmtId="9" fontId="0" fillId="0" borderId="0" xfId="0" applyNumberFormat="1"/>
    <xf numFmtId="164" fontId="0" fillId="0" borderId="0" xfId="0" applyNumberFormat="1"/>
    <xf numFmtId="4" fontId="0" fillId="0" borderId="0" xfId="0" applyNumberFormat="1"/>
    <xf numFmtId="0" fontId="0" fillId="0" borderId="1" xfId="0" applyBorder="1"/>
    <xf numFmtId="3" fontId="0" fillId="0" borderId="1" xfId="0" applyNumberFormat="1" applyBorder="1"/>
    <xf numFmtId="0" fontId="3" fillId="0" borderId="0" xfId="0" applyFont="1"/>
    <xf numFmtId="0" fontId="3" fillId="0" borderId="1" xfId="0" applyFont="1" applyBorder="1"/>
    <xf numFmtId="9" fontId="3" fillId="0" borderId="1" xfId="0" applyNumberFormat="1" applyFont="1" applyBorder="1"/>
    <xf numFmtId="0" fontId="0" fillId="2" borderId="1" xfId="0" applyFill="1" applyBorder="1"/>
  </cellXfs>
  <cellStyles count="51">
    <cellStyle name="Lien hypertexte" xfId="1" builtinId="8" hidden="1"/>
    <cellStyle name="Lien hypertexte" xfId="3" builtinId="8" hidden="1"/>
    <cellStyle name="Lien hypertexte" xfId="5" builtinId="8" hidden="1"/>
    <cellStyle name="Lien hypertexte" xfId="7" builtinId="8" hidden="1"/>
    <cellStyle name="Lien hypertexte" xfId="9" builtinId="8" hidden="1"/>
    <cellStyle name="Lien hypertexte" xfId="11" builtinId="8" hidden="1"/>
    <cellStyle name="Lien hypertexte" xfId="13" builtinId="8" hidden="1"/>
    <cellStyle name="Lien hypertexte" xfId="15" builtinId="8" hidden="1"/>
    <cellStyle name="Lien hypertexte" xfId="17" builtinId="8" hidden="1"/>
    <cellStyle name="Lien hypertexte" xfId="19" builtinId="8" hidden="1"/>
    <cellStyle name="Lien hypertexte" xfId="21" builtinId="8" hidden="1"/>
    <cellStyle name="Lien hypertexte" xfId="23" builtinId="8" hidden="1"/>
    <cellStyle name="Lien hypertexte" xfId="25" builtinId="8" hidden="1"/>
    <cellStyle name="Lien hypertexte" xfId="27" builtinId="8" hidden="1"/>
    <cellStyle name="Lien hypertexte" xfId="29" builtinId="8" hidden="1"/>
    <cellStyle name="Lien hypertexte" xfId="31" builtinId="8" hidden="1"/>
    <cellStyle name="Lien hypertexte" xfId="33" builtinId="8" hidden="1"/>
    <cellStyle name="Lien hypertexte" xfId="35" builtinId="8" hidden="1"/>
    <cellStyle name="Lien hypertexte" xfId="37" builtinId="8" hidden="1"/>
    <cellStyle name="Lien hypertexte" xfId="39" builtinId="8" hidden="1"/>
    <cellStyle name="Lien hypertexte" xfId="41" builtinId="8" hidden="1"/>
    <cellStyle name="Lien hypertexte" xfId="43" builtinId="8" hidden="1"/>
    <cellStyle name="Lien hypertexte" xfId="45" builtinId="8" hidden="1"/>
    <cellStyle name="Lien hypertexte" xfId="47" builtinId="8" hidden="1"/>
    <cellStyle name="Lien hypertexte" xfId="49" builtinId="8" hidden="1"/>
    <cellStyle name="Lien hypertexte visité" xfId="2" builtinId="9" hidden="1"/>
    <cellStyle name="Lien hypertexte visité" xfId="4" builtinId="9" hidden="1"/>
    <cellStyle name="Lien hypertexte visité" xfId="6" builtinId="9" hidden="1"/>
    <cellStyle name="Lien hypertexte visité" xfId="8" builtinId="9" hidden="1"/>
    <cellStyle name="Lien hypertexte visité" xfId="10" builtinId="9" hidden="1"/>
    <cellStyle name="Lien hypertexte visité" xfId="12" builtinId="9" hidden="1"/>
    <cellStyle name="Lien hypertexte visité" xfId="14" builtinId="9" hidden="1"/>
    <cellStyle name="Lien hypertexte visité" xfId="16" builtinId="9" hidden="1"/>
    <cellStyle name="Lien hypertexte visité" xfId="18" builtinId="9" hidden="1"/>
    <cellStyle name="Lien hypertexte visité" xfId="20" builtinId="9" hidden="1"/>
    <cellStyle name="Lien hypertexte visité" xfId="22" builtinId="9" hidden="1"/>
    <cellStyle name="Lien hypertexte visité" xfId="24" builtinId="9" hidden="1"/>
    <cellStyle name="Lien hypertexte visité" xfId="26" builtinId="9" hidden="1"/>
    <cellStyle name="Lien hypertexte visité" xfId="28" builtinId="9" hidden="1"/>
    <cellStyle name="Lien hypertexte visité" xfId="30" builtinId="9" hidden="1"/>
    <cellStyle name="Lien hypertexte visité" xfId="32" builtinId="9" hidden="1"/>
    <cellStyle name="Lien hypertexte visité" xfId="34" builtinId="9" hidden="1"/>
    <cellStyle name="Lien hypertexte visité" xfId="36" builtinId="9" hidden="1"/>
    <cellStyle name="Lien hypertexte visité" xfId="38" builtinId="9" hidden="1"/>
    <cellStyle name="Lien hypertexte visité" xfId="40" builtinId="9" hidden="1"/>
    <cellStyle name="Lien hypertexte visité" xfId="42" builtinId="9" hidden="1"/>
    <cellStyle name="Lien hypertexte visité" xfId="44" builtinId="9" hidden="1"/>
    <cellStyle name="Lien hypertexte visité" xfId="46" builtinId="9" hidden="1"/>
    <cellStyle name="Lien hypertexte visité" xfId="48" builtinId="9" hidden="1"/>
    <cellStyle name="Lien hypertexte visité" xfId="50" builtinId="9" hidden="1"/>
    <cellStyle name="Normal" xfId="0" builtinId="0"/>
  </cellStyles>
  <dxfs count="0"/>
  <tableStyles count="0" defaultTableStyle="TableStyleMedium9" defaultPivotStyle="PivotStyleMedium4"/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4" Type="http://schemas.openxmlformats.org/officeDocument/2006/relationships/worksheet" Target="worksheets/sheet4.xml"/><Relationship Id="rId5" Type="http://schemas.openxmlformats.org/officeDocument/2006/relationships/theme" Target="theme/theme1.xml"/><Relationship Id="rId6" Type="http://schemas.openxmlformats.org/officeDocument/2006/relationships/styles" Target="styles.xml"/><Relationship Id="rId7" Type="http://schemas.openxmlformats.org/officeDocument/2006/relationships/sharedStrings" Target="sharedStrings.xml"/><Relationship Id="rId8" Type="http://schemas.openxmlformats.org/officeDocument/2006/relationships/calcChain" Target="calcChain.xml"/><Relationship Id="rId1" Type="http://schemas.openxmlformats.org/officeDocument/2006/relationships/worksheet" Target="worksheets/sheet1.xml"/><Relationship Id="rId2" Type="http://schemas.openxmlformats.org/officeDocument/2006/relationships/worksheet" Target="worksheets/sheet2.xml"/></Relationships>
</file>

<file path=xl/charts/chart1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Feuil1!$F$2</c:f>
              <c:strCache>
                <c:ptCount val="1"/>
                <c:pt idx="0">
                  <c:v>Y ext</c:v>
                </c:pt>
              </c:strCache>
            </c:strRef>
          </c:tx>
          <c:marker>
            <c:symbol val="none"/>
          </c:marker>
          <c:xVal>
            <c:numRef>
              <c:f>Feuil1!$E$3:$E$37</c:f>
              <c:numCache>
                <c:formatCode>General</c:formatCode>
                <c:ptCount val="35"/>
                <c:pt idx="0">
                  <c:v>0.0</c:v>
                </c:pt>
                <c:pt idx="1">
                  <c:v>0.0011</c:v>
                </c:pt>
                <c:pt idx="2">
                  <c:v>0.0043</c:v>
                </c:pt>
                <c:pt idx="3">
                  <c:v>0.0096</c:v>
                </c:pt>
                <c:pt idx="4">
                  <c:v>0.017</c:v>
                </c:pt>
                <c:pt idx="5">
                  <c:v>0.0265</c:v>
                </c:pt>
                <c:pt idx="6">
                  <c:v>0.0381</c:v>
                </c:pt>
                <c:pt idx="7">
                  <c:v>0.0516</c:v>
                </c:pt>
                <c:pt idx="8">
                  <c:v>0.067</c:v>
                </c:pt>
                <c:pt idx="9">
                  <c:v>0.0843</c:v>
                </c:pt>
                <c:pt idx="10">
                  <c:v>0.1033</c:v>
                </c:pt>
                <c:pt idx="11">
                  <c:v>0.1241</c:v>
                </c:pt>
                <c:pt idx="12">
                  <c:v>0.1465</c:v>
                </c:pt>
                <c:pt idx="13">
                  <c:v>0.1703</c:v>
                </c:pt>
                <c:pt idx="14">
                  <c:v>0.1956</c:v>
                </c:pt>
                <c:pt idx="15">
                  <c:v>0.2222</c:v>
                </c:pt>
                <c:pt idx="16">
                  <c:v>0.25</c:v>
                </c:pt>
                <c:pt idx="17">
                  <c:v>0.2789</c:v>
                </c:pt>
                <c:pt idx="18">
                  <c:v>0.3087</c:v>
                </c:pt>
                <c:pt idx="19">
                  <c:v>0.3393</c:v>
                </c:pt>
                <c:pt idx="20">
                  <c:v>0.3706</c:v>
                </c:pt>
                <c:pt idx="21">
                  <c:v>0.4347</c:v>
                </c:pt>
                <c:pt idx="22">
                  <c:v>0.5</c:v>
                </c:pt>
                <c:pt idx="23">
                  <c:v>0.5653</c:v>
                </c:pt>
                <c:pt idx="24">
                  <c:v>0.6294</c:v>
                </c:pt>
                <c:pt idx="25">
                  <c:v>0.6913</c:v>
                </c:pt>
                <c:pt idx="26">
                  <c:v>0.75</c:v>
                </c:pt>
                <c:pt idx="27">
                  <c:v>0.8044</c:v>
                </c:pt>
                <c:pt idx="28">
                  <c:v>0.8536</c:v>
                </c:pt>
                <c:pt idx="29">
                  <c:v>0.8967</c:v>
                </c:pt>
                <c:pt idx="30">
                  <c:v>0.933</c:v>
                </c:pt>
                <c:pt idx="31">
                  <c:v>0.9619</c:v>
                </c:pt>
                <c:pt idx="32">
                  <c:v>0.983</c:v>
                </c:pt>
                <c:pt idx="33">
                  <c:v>0.9957</c:v>
                </c:pt>
                <c:pt idx="34">
                  <c:v>1.0</c:v>
                </c:pt>
              </c:numCache>
            </c:numRef>
          </c:xVal>
          <c:yVal>
            <c:numRef>
              <c:f>Feuil1!$F$3:$F$37</c:f>
              <c:numCache>
                <c:formatCode>General</c:formatCode>
                <c:ptCount val="35"/>
                <c:pt idx="0">
                  <c:v>0.0005</c:v>
                </c:pt>
                <c:pt idx="1">
                  <c:v>0.0062</c:v>
                </c:pt>
                <c:pt idx="2">
                  <c:v>0.0125</c:v>
                </c:pt>
                <c:pt idx="3">
                  <c:v>0.0194</c:v>
                </c:pt>
                <c:pt idx="4">
                  <c:v>0.0265</c:v>
                </c:pt>
                <c:pt idx="5">
                  <c:v>0.0335</c:v>
                </c:pt>
                <c:pt idx="6">
                  <c:v>0.0403</c:v>
                </c:pt>
                <c:pt idx="7">
                  <c:v>0.0468</c:v>
                </c:pt>
                <c:pt idx="8">
                  <c:v>0.0531</c:v>
                </c:pt>
                <c:pt idx="9">
                  <c:v>0.0594</c:v>
                </c:pt>
                <c:pt idx="10">
                  <c:v>0.0655</c:v>
                </c:pt>
                <c:pt idx="11">
                  <c:v>0.0713</c:v>
                </c:pt>
                <c:pt idx="12">
                  <c:v>0.0766</c:v>
                </c:pt>
                <c:pt idx="13">
                  <c:v>0.0811</c:v>
                </c:pt>
                <c:pt idx="14">
                  <c:v>0.0848</c:v>
                </c:pt>
                <c:pt idx="15">
                  <c:v>0.0877</c:v>
                </c:pt>
                <c:pt idx="16">
                  <c:v>0.09</c:v>
                </c:pt>
                <c:pt idx="17">
                  <c:v>0.0916</c:v>
                </c:pt>
                <c:pt idx="18">
                  <c:v>0.0927</c:v>
                </c:pt>
                <c:pt idx="19">
                  <c:v>0.0932</c:v>
                </c:pt>
                <c:pt idx="20">
                  <c:v>0.0931</c:v>
                </c:pt>
                <c:pt idx="21">
                  <c:v>0.0913</c:v>
                </c:pt>
                <c:pt idx="22">
                  <c:v>0.0872</c:v>
                </c:pt>
                <c:pt idx="23">
                  <c:v>0.0811</c:v>
                </c:pt>
                <c:pt idx="24">
                  <c:v>0.0732</c:v>
                </c:pt>
                <c:pt idx="25">
                  <c:v>0.0641</c:v>
                </c:pt>
                <c:pt idx="26">
                  <c:v>0.0541</c:v>
                </c:pt>
                <c:pt idx="27">
                  <c:v>0.0439</c:v>
                </c:pt>
                <c:pt idx="28">
                  <c:v>0.034</c:v>
                </c:pt>
                <c:pt idx="29">
                  <c:v>0.0248</c:v>
                </c:pt>
                <c:pt idx="30">
                  <c:v>0.0166</c:v>
                </c:pt>
                <c:pt idx="31">
                  <c:v>0.0097</c:v>
                </c:pt>
                <c:pt idx="32">
                  <c:v>0.0045</c:v>
                </c:pt>
                <c:pt idx="33">
                  <c:v>0.0012</c:v>
                </c:pt>
                <c:pt idx="34">
                  <c:v>0.0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Feuil1!$G$2</c:f>
              <c:strCache>
                <c:ptCount val="1"/>
                <c:pt idx="0">
                  <c:v>Y int</c:v>
                </c:pt>
              </c:strCache>
            </c:strRef>
          </c:tx>
          <c:marker>
            <c:symbol val="none"/>
          </c:marker>
          <c:xVal>
            <c:numRef>
              <c:f>Feuil1!$E$3:$E$37</c:f>
              <c:numCache>
                <c:formatCode>General</c:formatCode>
                <c:ptCount val="35"/>
                <c:pt idx="0">
                  <c:v>0.0</c:v>
                </c:pt>
                <c:pt idx="1">
                  <c:v>0.0011</c:v>
                </c:pt>
                <c:pt idx="2">
                  <c:v>0.0043</c:v>
                </c:pt>
                <c:pt idx="3">
                  <c:v>0.0096</c:v>
                </c:pt>
                <c:pt idx="4">
                  <c:v>0.017</c:v>
                </c:pt>
                <c:pt idx="5">
                  <c:v>0.0265</c:v>
                </c:pt>
                <c:pt idx="6">
                  <c:v>0.0381</c:v>
                </c:pt>
                <c:pt idx="7">
                  <c:v>0.0516</c:v>
                </c:pt>
                <c:pt idx="8">
                  <c:v>0.067</c:v>
                </c:pt>
                <c:pt idx="9">
                  <c:v>0.0843</c:v>
                </c:pt>
                <c:pt idx="10">
                  <c:v>0.1033</c:v>
                </c:pt>
                <c:pt idx="11">
                  <c:v>0.1241</c:v>
                </c:pt>
                <c:pt idx="12">
                  <c:v>0.1465</c:v>
                </c:pt>
                <c:pt idx="13">
                  <c:v>0.1703</c:v>
                </c:pt>
                <c:pt idx="14">
                  <c:v>0.1956</c:v>
                </c:pt>
                <c:pt idx="15">
                  <c:v>0.2222</c:v>
                </c:pt>
                <c:pt idx="16">
                  <c:v>0.25</c:v>
                </c:pt>
                <c:pt idx="17">
                  <c:v>0.2789</c:v>
                </c:pt>
                <c:pt idx="18">
                  <c:v>0.3087</c:v>
                </c:pt>
                <c:pt idx="19">
                  <c:v>0.3393</c:v>
                </c:pt>
                <c:pt idx="20">
                  <c:v>0.3706</c:v>
                </c:pt>
                <c:pt idx="21">
                  <c:v>0.4347</c:v>
                </c:pt>
                <c:pt idx="22">
                  <c:v>0.5</c:v>
                </c:pt>
                <c:pt idx="23">
                  <c:v>0.5653</c:v>
                </c:pt>
                <c:pt idx="24">
                  <c:v>0.6294</c:v>
                </c:pt>
                <c:pt idx="25">
                  <c:v>0.6913</c:v>
                </c:pt>
                <c:pt idx="26">
                  <c:v>0.75</c:v>
                </c:pt>
                <c:pt idx="27">
                  <c:v>0.8044</c:v>
                </c:pt>
                <c:pt idx="28">
                  <c:v>0.8536</c:v>
                </c:pt>
                <c:pt idx="29">
                  <c:v>0.8967</c:v>
                </c:pt>
                <c:pt idx="30">
                  <c:v>0.933</c:v>
                </c:pt>
                <c:pt idx="31">
                  <c:v>0.9619</c:v>
                </c:pt>
                <c:pt idx="32">
                  <c:v>0.983</c:v>
                </c:pt>
                <c:pt idx="33">
                  <c:v>0.9957</c:v>
                </c:pt>
                <c:pt idx="34">
                  <c:v>1.0</c:v>
                </c:pt>
              </c:numCache>
            </c:numRef>
          </c:xVal>
          <c:yVal>
            <c:numRef>
              <c:f>Feuil1!$G$3:$G$37</c:f>
              <c:numCache>
                <c:formatCode>General</c:formatCode>
                <c:ptCount val="35"/>
                <c:pt idx="0">
                  <c:v>0.0005</c:v>
                </c:pt>
                <c:pt idx="1">
                  <c:v>-0.0045</c:v>
                </c:pt>
                <c:pt idx="2">
                  <c:v>-0.009</c:v>
                </c:pt>
                <c:pt idx="3">
                  <c:v>-0.013</c:v>
                </c:pt>
                <c:pt idx="4">
                  <c:v>-0.0165</c:v>
                </c:pt>
                <c:pt idx="5">
                  <c:v>-0.0196</c:v>
                </c:pt>
                <c:pt idx="6">
                  <c:v>-0.0221</c:v>
                </c:pt>
                <c:pt idx="7">
                  <c:v>-0.0241</c:v>
                </c:pt>
                <c:pt idx="8">
                  <c:v>-0.0257</c:v>
                </c:pt>
                <c:pt idx="9">
                  <c:v>-0.0268</c:v>
                </c:pt>
                <c:pt idx="10">
                  <c:v>-0.0276</c:v>
                </c:pt>
                <c:pt idx="11">
                  <c:v>-0.0282</c:v>
                </c:pt>
                <c:pt idx="12">
                  <c:v>-0.0284</c:v>
                </c:pt>
                <c:pt idx="13">
                  <c:v>-0.0283</c:v>
                </c:pt>
                <c:pt idx="14">
                  <c:v>-0.028</c:v>
                </c:pt>
                <c:pt idx="15">
                  <c:v>-0.0273</c:v>
                </c:pt>
                <c:pt idx="16">
                  <c:v>-0.0265</c:v>
                </c:pt>
                <c:pt idx="17">
                  <c:v>-0.0256</c:v>
                </c:pt>
                <c:pt idx="18">
                  <c:v>-0.0246</c:v>
                </c:pt>
                <c:pt idx="19">
                  <c:v>-0.0235</c:v>
                </c:pt>
                <c:pt idx="20">
                  <c:v>-0.0224</c:v>
                </c:pt>
                <c:pt idx="21">
                  <c:v>-0.0202</c:v>
                </c:pt>
                <c:pt idx="22">
                  <c:v>-0.0179</c:v>
                </c:pt>
                <c:pt idx="23">
                  <c:v>-0.0157</c:v>
                </c:pt>
                <c:pt idx="24">
                  <c:v>-0.0135</c:v>
                </c:pt>
                <c:pt idx="25">
                  <c:v>-0.0113</c:v>
                </c:pt>
                <c:pt idx="26">
                  <c:v>-0.0093</c:v>
                </c:pt>
                <c:pt idx="27">
                  <c:v>-0.0074</c:v>
                </c:pt>
                <c:pt idx="28">
                  <c:v>-0.0058</c:v>
                </c:pt>
                <c:pt idx="29">
                  <c:v>-0.0043</c:v>
                </c:pt>
                <c:pt idx="30">
                  <c:v>-0.003</c:v>
                </c:pt>
                <c:pt idx="31">
                  <c:v>-0.0019</c:v>
                </c:pt>
                <c:pt idx="32">
                  <c:v>-0.0009</c:v>
                </c:pt>
                <c:pt idx="33">
                  <c:v>-0.0003</c:v>
                </c:pt>
                <c:pt idx="34">
                  <c:v>0.0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63186184"/>
        <c:axId val="463188152"/>
      </c:scatterChart>
      <c:valAx>
        <c:axId val="4631861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63188152"/>
        <c:crosses val="autoZero"/>
        <c:crossBetween val="midCat"/>
      </c:valAx>
      <c:valAx>
        <c:axId val="46318815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6318618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2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Feuil1!$J$2</c:f>
              <c:strCache>
                <c:ptCount val="1"/>
                <c:pt idx="0">
                  <c:v>Y ext</c:v>
                </c:pt>
              </c:strCache>
            </c:strRef>
          </c:tx>
          <c:marker>
            <c:symbol val="none"/>
          </c:marker>
          <c:xVal>
            <c:numRef>
              <c:f>Feuil1!$I$3:$I$37</c:f>
              <c:numCache>
                <c:formatCode>General</c:formatCode>
                <c:ptCount val="35"/>
                <c:pt idx="0">
                  <c:v>0.0</c:v>
                </c:pt>
                <c:pt idx="1">
                  <c:v>0.0011</c:v>
                </c:pt>
                <c:pt idx="2">
                  <c:v>0.0043</c:v>
                </c:pt>
                <c:pt idx="3">
                  <c:v>0.0096</c:v>
                </c:pt>
                <c:pt idx="4">
                  <c:v>0.017</c:v>
                </c:pt>
                <c:pt idx="5">
                  <c:v>0.0265</c:v>
                </c:pt>
                <c:pt idx="6">
                  <c:v>0.0381</c:v>
                </c:pt>
                <c:pt idx="7">
                  <c:v>0.0516</c:v>
                </c:pt>
                <c:pt idx="8">
                  <c:v>0.067</c:v>
                </c:pt>
                <c:pt idx="9">
                  <c:v>0.0843</c:v>
                </c:pt>
                <c:pt idx="10">
                  <c:v>0.1033</c:v>
                </c:pt>
                <c:pt idx="11">
                  <c:v>0.1241</c:v>
                </c:pt>
                <c:pt idx="12">
                  <c:v>0.1465</c:v>
                </c:pt>
                <c:pt idx="13">
                  <c:v>0.1703</c:v>
                </c:pt>
                <c:pt idx="14">
                  <c:v>0.1956</c:v>
                </c:pt>
                <c:pt idx="15">
                  <c:v>0.2222</c:v>
                </c:pt>
                <c:pt idx="16">
                  <c:v>0.25</c:v>
                </c:pt>
                <c:pt idx="17">
                  <c:v>0.2789</c:v>
                </c:pt>
                <c:pt idx="18">
                  <c:v>0.3087</c:v>
                </c:pt>
                <c:pt idx="19">
                  <c:v>0.3393</c:v>
                </c:pt>
                <c:pt idx="20">
                  <c:v>0.3706</c:v>
                </c:pt>
                <c:pt idx="21">
                  <c:v>0.4347</c:v>
                </c:pt>
                <c:pt idx="22">
                  <c:v>0.5</c:v>
                </c:pt>
                <c:pt idx="23">
                  <c:v>0.5653</c:v>
                </c:pt>
                <c:pt idx="24">
                  <c:v>0.6294</c:v>
                </c:pt>
                <c:pt idx="25">
                  <c:v>0.6913</c:v>
                </c:pt>
                <c:pt idx="26">
                  <c:v>0.75</c:v>
                </c:pt>
                <c:pt idx="27">
                  <c:v>0.8044</c:v>
                </c:pt>
                <c:pt idx="28">
                  <c:v>0.8536</c:v>
                </c:pt>
                <c:pt idx="29">
                  <c:v>0.8967</c:v>
                </c:pt>
                <c:pt idx="30">
                  <c:v>0.933</c:v>
                </c:pt>
                <c:pt idx="31">
                  <c:v>0.9619</c:v>
                </c:pt>
                <c:pt idx="32">
                  <c:v>0.983</c:v>
                </c:pt>
                <c:pt idx="33">
                  <c:v>0.9957</c:v>
                </c:pt>
                <c:pt idx="34">
                  <c:v>1.0</c:v>
                </c:pt>
              </c:numCache>
            </c:numRef>
          </c:xVal>
          <c:yVal>
            <c:numRef>
              <c:f>Feuil1!$J$3:$J$37</c:f>
              <c:numCache>
                <c:formatCode>General</c:formatCode>
                <c:ptCount val="35"/>
                <c:pt idx="0">
                  <c:v>0.0005</c:v>
                </c:pt>
                <c:pt idx="1">
                  <c:v>0.0062</c:v>
                </c:pt>
                <c:pt idx="2">
                  <c:v>0.0125</c:v>
                </c:pt>
                <c:pt idx="3">
                  <c:v>0.0194</c:v>
                </c:pt>
                <c:pt idx="4">
                  <c:v>0.0265</c:v>
                </c:pt>
                <c:pt idx="5">
                  <c:v>0.0335</c:v>
                </c:pt>
                <c:pt idx="6">
                  <c:v>0.0403</c:v>
                </c:pt>
                <c:pt idx="7">
                  <c:v>0.0468</c:v>
                </c:pt>
                <c:pt idx="8">
                  <c:v>0.0531</c:v>
                </c:pt>
                <c:pt idx="9">
                  <c:v>0.0594</c:v>
                </c:pt>
                <c:pt idx="10">
                  <c:v>0.0655</c:v>
                </c:pt>
                <c:pt idx="11">
                  <c:v>0.0713</c:v>
                </c:pt>
                <c:pt idx="12">
                  <c:v>0.0766</c:v>
                </c:pt>
                <c:pt idx="13">
                  <c:v>0.0811</c:v>
                </c:pt>
                <c:pt idx="14">
                  <c:v>0.0848</c:v>
                </c:pt>
                <c:pt idx="15">
                  <c:v>0.0877</c:v>
                </c:pt>
                <c:pt idx="16">
                  <c:v>0.09</c:v>
                </c:pt>
                <c:pt idx="17">
                  <c:v>0.0916</c:v>
                </c:pt>
                <c:pt idx="18">
                  <c:v>0.0927</c:v>
                </c:pt>
                <c:pt idx="19">
                  <c:v>0.0932</c:v>
                </c:pt>
                <c:pt idx="20">
                  <c:v>0.0931</c:v>
                </c:pt>
                <c:pt idx="21">
                  <c:v>0.0913</c:v>
                </c:pt>
                <c:pt idx="22">
                  <c:v>0.0872</c:v>
                </c:pt>
                <c:pt idx="23">
                  <c:v>0.0811</c:v>
                </c:pt>
                <c:pt idx="24">
                  <c:v>0.0732</c:v>
                </c:pt>
                <c:pt idx="25">
                  <c:v>0.0641</c:v>
                </c:pt>
                <c:pt idx="26">
                  <c:v>0.0541</c:v>
                </c:pt>
                <c:pt idx="27">
                  <c:v>0.0439</c:v>
                </c:pt>
                <c:pt idx="28">
                  <c:v>0.034</c:v>
                </c:pt>
                <c:pt idx="29">
                  <c:v>0.0248</c:v>
                </c:pt>
                <c:pt idx="30">
                  <c:v>0.0166</c:v>
                </c:pt>
                <c:pt idx="31">
                  <c:v>0.0097</c:v>
                </c:pt>
                <c:pt idx="32">
                  <c:v>0.0045</c:v>
                </c:pt>
                <c:pt idx="33">
                  <c:v>0.0012</c:v>
                </c:pt>
                <c:pt idx="34">
                  <c:v>0.0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Feuil1!$K$2</c:f>
              <c:strCache>
                <c:ptCount val="1"/>
                <c:pt idx="0">
                  <c:v>ins Y ext</c:v>
                </c:pt>
              </c:strCache>
            </c:strRef>
          </c:tx>
          <c:marker>
            <c:symbol val="none"/>
          </c:marker>
          <c:xVal>
            <c:numRef>
              <c:f>Feuil1!$I$3:$I$37</c:f>
              <c:numCache>
                <c:formatCode>General</c:formatCode>
                <c:ptCount val="35"/>
                <c:pt idx="0">
                  <c:v>0.0</c:v>
                </c:pt>
                <c:pt idx="1">
                  <c:v>0.0011</c:v>
                </c:pt>
                <c:pt idx="2">
                  <c:v>0.0043</c:v>
                </c:pt>
                <c:pt idx="3">
                  <c:v>0.0096</c:v>
                </c:pt>
                <c:pt idx="4">
                  <c:v>0.017</c:v>
                </c:pt>
                <c:pt idx="5">
                  <c:v>0.0265</c:v>
                </c:pt>
                <c:pt idx="6">
                  <c:v>0.0381</c:v>
                </c:pt>
                <c:pt idx="7">
                  <c:v>0.0516</c:v>
                </c:pt>
                <c:pt idx="8">
                  <c:v>0.067</c:v>
                </c:pt>
                <c:pt idx="9">
                  <c:v>0.0843</c:v>
                </c:pt>
                <c:pt idx="10">
                  <c:v>0.1033</c:v>
                </c:pt>
                <c:pt idx="11">
                  <c:v>0.1241</c:v>
                </c:pt>
                <c:pt idx="12">
                  <c:v>0.1465</c:v>
                </c:pt>
                <c:pt idx="13">
                  <c:v>0.1703</c:v>
                </c:pt>
                <c:pt idx="14">
                  <c:v>0.1956</c:v>
                </c:pt>
                <c:pt idx="15">
                  <c:v>0.2222</c:v>
                </c:pt>
                <c:pt idx="16">
                  <c:v>0.25</c:v>
                </c:pt>
                <c:pt idx="17">
                  <c:v>0.2789</c:v>
                </c:pt>
                <c:pt idx="18">
                  <c:v>0.3087</c:v>
                </c:pt>
                <c:pt idx="19">
                  <c:v>0.3393</c:v>
                </c:pt>
                <c:pt idx="20">
                  <c:v>0.3706</c:v>
                </c:pt>
                <c:pt idx="21">
                  <c:v>0.4347</c:v>
                </c:pt>
                <c:pt idx="22">
                  <c:v>0.5</c:v>
                </c:pt>
                <c:pt idx="23">
                  <c:v>0.5653</c:v>
                </c:pt>
                <c:pt idx="24">
                  <c:v>0.6294</c:v>
                </c:pt>
                <c:pt idx="25">
                  <c:v>0.6913</c:v>
                </c:pt>
                <c:pt idx="26">
                  <c:v>0.75</c:v>
                </c:pt>
                <c:pt idx="27">
                  <c:v>0.8044</c:v>
                </c:pt>
                <c:pt idx="28">
                  <c:v>0.8536</c:v>
                </c:pt>
                <c:pt idx="29">
                  <c:v>0.8967</c:v>
                </c:pt>
                <c:pt idx="30">
                  <c:v>0.933</c:v>
                </c:pt>
                <c:pt idx="31">
                  <c:v>0.9619</c:v>
                </c:pt>
                <c:pt idx="32">
                  <c:v>0.983</c:v>
                </c:pt>
                <c:pt idx="33">
                  <c:v>0.9957</c:v>
                </c:pt>
                <c:pt idx="34">
                  <c:v>1.0</c:v>
                </c:pt>
              </c:numCache>
            </c:numRef>
          </c:xVal>
          <c:yVal>
            <c:numRef>
              <c:f>Feuil1!$K$3:$K$37</c:f>
              <c:numCache>
                <c:formatCode>General</c:formatCode>
                <c:ptCount val="35"/>
                <c:pt idx="0">
                  <c:v>-0.0005</c:v>
                </c:pt>
                <c:pt idx="1">
                  <c:v>-0.0062</c:v>
                </c:pt>
                <c:pt idx="2">
                  <c:v>-0.0125</c:v>
                </c:pt>
                <c:pt idx="3">
                  <c:v>-0.0194</c:v>
                </c:pt>
                <c:pt idx="4">
                  <c:v>-0.0265</c:v>
                </c:pt>
                <c:pt idx="5">
                  <c:v>-0.0335</c:v>
                </c:pt>
                <c:pt idx="6">
                  <c:v>-0.0403</c:v>
                </c:pt>
                <c:pt idx="7">
                  <c:v>-0.0468</c:v>
                </c:pt>
                <c:pt idx="8">
                  <c:v>-0.0531</c:v>
                </c:pt>
                <c:pt idx="9">
                  <c:v>-0.0594</c:v>
                </c:pt>
                <c:pt idx="10">
                  <c:v>-0.0655</c:v>
                </c:pt>
                <c:pt idx="11">
                  <c:v>-0.0713</c:v>
                </c:pt>
                <c:pt idx="12">
                  <c:v>-0.0766</c:v>
                </c:pt>
                <c:pt idx="13">
                  <c:v>-0.0811</c:v>
                </c:pt>
                <c:pt idx="14">
                  <c:v>-0.0848</c:v>
                </c:pt>
                <c:pt idx="15">
                  <c:v>-0.0877</c:v>
                </c:pt>
                <c:pt idx="16">
                  <c:v>-0.09</c:v>
                </c:pt>
                <c:pt idx="17">
                  <c:v>-0.0916</c:v>
                </c:pt>
                <c:pt idx="18">
                  <c:v>-0.0927</c:v>
                </c:pt>
                <c:pt idx="19">
                  <c:v>-0.0932</c:v>
                </c:pt>
                <c:pt idx="20">
                  <c:v>-0.0931</c:v>
                </c:pt>
                <c:pt idx="21">
                  <c:v>-0.0913</c:v>
                </c:pt>
                <c:pt idx="22">
                  <c:v>-0.0872</c:v>
                </c:pt>
                <c:pt idx="23">
                  <c:v>-0.0811</c:v>
                </c:pt>
                <c:pt idx="24">
                  <c:v>-0.0732</c:v>
                </c:pt>
                <c:pt idx="25">
                  <c:v>-0.0641</c:v>
                </c:pt>
                <c:pt idx="26">
                  <c:v>-0.0541</c:v>
                </c:pt>
                <c:pt idx="27">
                  <c:v>-0.0439</c:v>
                </c:pt>
                <c:pt idx="28">
                  <c:v>-0.034</c:v>
                </c:pt>
                <c:pt idx="29">
                  <c:v>-0.0248</c:v>
                </c:pt>
                <c:pt idx="30">
                  <c:v>-0.0166</c:v>
                </c:pt>
                <c:pt idx="31">
                  <c:v>-0.0097</c:v>
                </c:pt>
                <c:pt idx="32">
                  <c:v>-0.0045</c:v>
                </c:pt>
                <c:pt idx="33">
                  <c:v>-0.0012</c:v>
                </c:pt>
                <c:pt idx="34">
                  <c:v>0.0</c:v>
                </c:pt>
              </c:numCache>
            </c:numRef>
          </c:yVal>
          <c:smooth val="1"/>
        </c:ser>
        <c:ser>
          <c:idx val="2"/>
          <c:order val="2"/>
          <c:tx>
            <c:strRef>
              <c:f>Feuil1!$L$2</c:f>
              <c:strCache>
                <c:ptCount val="1"/>
                <c:pt idx="0">
                  <c:v>y rest 75</c:v>
                </c:pt>
              </c:strCache>
            </c:strRef>
          </c:tx>
          <c:marker>
            <c:symbol val="none"/>
          </c:marker>
          <c:xVal>
            <c:numRef>
              <c:f>Feuil1!$I$3:$I$37</c:f>
              <c:numCache>
                <c:formatCode>General</c:formatCode>
                <c:ptCount val="35"/>
                <c:pt idx="0">
                  <c:v>0.0</c:v>
                </c:pt>
                <c:pt idx="1">
                  <c:v>0.0011</c:v>
                </c:pt>
                <c:pt idx="2">
                  <c:v>0.0043</c:v>
                </c:pt>
                <c:pt idx="3">
                  <c:v>0.0096</c:v>
                </c:pt>
                <c:pt idx="4">
                  <c:v>0.017</c:v>
                </c:pt>
                <c:pt idx="5">
                  <c:v>0.0265</c:v>
                </c:pt>
                <c:pt idx="6">
                  <c:v>0.0381</c:v>
                </c:pt>
                <c:pt idx="7">
                  <c:v>0.0516</c:v>
                </c:pt>
                <c:pt idx="8">
                  <c:v>0.067</c:v>
                </c:pt>
                <c:pt idx="9">
                  <c:v>0.0843</c:v>
                </c:pt>
                <c:pt idx="10">
                  <c:v>0.1033</c:v>
                </c:pt>
                <c:pt idx="11">
                  <c:v>0.1241</c:v>
                </c:pt>
                <c:pt idx="12">
                  <c:v>0.1465</c:v>
                </c:pt>
                <c:pt idx="13">
                  <c:v>0.1703</c:v>
                </c:pt>
                <c:pt idx="14">
                  <c:v>0.1956</c:v>
                </c:pt>
                <c:pt idx="15">
                  <c:v>0.2222</c:v>
                </c:pt>
                <c:pt idx="16">
                  <c:v>0.25</c:v>
                </c:pt>
                <c:pt idx="17">
                  <c:v>0.2789</c:v>
                </c:pt>
                <c:pt idx="18">
                  <c:v>0.3087</c:v>
                </c:pt>
                <c:pt idx="19">
                  <c:v>0.3393</c:v>
                </c:pt>
                <c:pt idx="20">
                  <c:v>0.3706</c:v>
                </c:pt>
                <c:pt idx="21">
                  <c:v>0.4347</c:v>
                </c:pt>
                <c:pt idx="22">
                  <c:v>0.5</c:v>
                </c:pt>
                <c:pt idx="23">
                  <c:v>0.5653</c:v>
                </c:pt>
                <c:pt idx="24">
                  <c:v>0.6294</c:v>
                </c:pt>
                <c:pt idx="25">
                  <c:v>0.6913</c:v>
                </c:pt>
                <c:pt idx="26">
                  <c:v>0.75</c:v>
                </c:pt>
                <c:pt idx="27">
                  <c:v>0.8044</c:v>
                </c:pt>
                <c:pt idx="28">
                  <c:v>0.8536</c:v>
                </c:pt>
                <c:pt idx="29">
                  <c:v>0.8967</c:v>
                </c:pt>
                <c:pt idx="30">
                  <c:v>0.933</c:v>
                </c:pt>
                <c:pt idx="31">
                  <c:v>0.9619</c:v>
                </c:pt>
                <c:pt idx="32">
                  <c:v>0.983</c:v>
                </c:pt>
                <c:pt idx="33">
                  <c:v>0.9957</c:v>
                </c:pt>
                <c:pt idx="34">
                  <c:v>1.0</c:v>
                </c:pt>
              </c:numCache>
            </c:numRef>
          </c:xVal>
          <c:yVal>
            <c:numRef>
              <c:f>Feuil1!$L$3:$L$37</c:f>
              <c:numCache>
                <c:formatCode>General</c:formatCode>
                <c:ptCount val="35"/>
                <c:pt idx="0">
                  <c:v>-0.0005</c:v>
                </c:pt>
                <c:pt idx="1">
                  <c:v>-0.00604130666666666</c:v>
                </c:pt>
                <c:pt idx="2">
                  <c:v>-0.0118796533333333</c:v>
                </c:pt>
                <c:pt idx="3">
                  <c:v>-0.01801504</c:v>
                </c:pt>
                <c:pt idx="4">
                  <c:v>-0.0240474666666667</c:v>
                </c:pt>
                <c:pt idx="5">
                  <c:v>-0.0296769333333333</c:v>
                </c:pt>
                <c:pt idx="6">
                  <c:v>-0.03480344</c:v>
                </c:pt>
                <c:pt idx="7">
                  <c:v>-0.03935584</c:v>
                </c:pt>
                <c:pt idx="8">
                  <c:v>-0.0434341333333333</c:v>
                </c:pt>
                <c:pt idx="9">
                  <c:v>-0.04723832</c:v>
                </c:pt>
                <c:pt idx="10">
                  <c:v>-0.0505972533333333</c:v>
                </c:pt>
                <c:pt idx="11">
                  <c:v>-0.0533965066666667</c:v>
                </c:pt>
                <c:pt idx="12">
                  <c:v>-0.0554649333333333</c:v>
                </c:pt>
                <c:pt idx="13">
                  <c:v>-0.0565313866666667</c:v>
                </c:pt>
                <c:pt idx="14">
                  <c:v>-0.05658144</c:v>
                </c:pt>
                <c:pt idx="15">
                  <c:v>-0.0556439466666667</c:v>
                </c:pt>
                <c:pt idx="16">
                  <c:v>-0.0539333333333333</c:v>
                </c:pt>
                <c:pt idx="17">
                  <c:v>-0.0513640266666667</c:v>
                </c:pt>
                <c:pt idx="18">
                  <c:v>-0.04816488</c:v>
                </c:pt>
                <c:pt idx="19">
                  <c:v>-0.04425032</c:v>
                </c:pt>
                <c:pt idx="20">
                  <c:v>-0.0396347733333333</c:v>
                </c:pt>
                <c:pt idx="21">
                  <c:v>-0.02858728</c:v>
                </c:pt>
                <c:pt idx="22">
                  <c:v>-0.0150666666666667</c:v>
                </c:pt>
                <c:pt idx="23">
                  <c:v>0.000453946666666663</c:v>
                </c:pt>
                <c:pt idx="24">
                  <c:v>0.01760144</c:v>
                </c:pt>
                <c:pt idx="25">
                  <c:v>0.0356315466666667</c:v>
                </c:pt>
                <c:pt idx="26">
                  <c:v>0.0541</c:v>
                </c:pt>
                <c:pt idx="27">
                  <c:v>0.0721481066666667</c:v>
                </c:pt>
                <c:pt idx="28">
                  <c:v>0.0891460266666667</c:v>
                </c:pt>
                <c:pt idx="29">
                  <c:v>0.10456392</c:v>
                </c:pt>
                <c:pt idx="30">
                  <c:v>0.1180008</c:v>
                </c:pt>
                <c:pt idx="31">
                  <c:v>0.129070106666667</c:v>
                </c:pt>
                <c:pt idx="32">
                  <c:v>0.137314133333333</c:v>
                </c:pt>
                <c:pt idx="33">
                  <c:v>0.14244632</c:v>
                </c:pt>
                <c:pt idx="34">
                  <c:v>0.144266666666667</c:v>
                </c:pt>
              </c:numCache>
            </c:numRef>
          </c:yVal>
          <c:smooth val="1"/>
        </c:ser>
        <c:ser>
          <c:idx val="3"/>
          <c:order val="3"/>
          <c:tx>
            <c:strRef>
              <c:f>Feuil1!$M$2</c:f>
              <c:strCache>
                <c:ptCount val="1"/>
                <c:pt idx="0">
                  <c:v>Y rest 70</c:v>
                </c:pt>
              </c:strCache>
            </c:strRef>
          </c:tx>
          <c:marker>
            <c:symbol val="none"/>
          </c:marker>
          <c:xVal>
            <c:numRef>
              <c:f>Feuil1!$I$3:$I$37</c:f>
              <c:numCache>
                <c:formatCode>General</c:formatCode>
                <c:ptCount val="35"/>
                <c:pt idx="0">
                  <c:v>0.0</c:v>
                </c:pt>
                <c:pt idx="1">
                  <c:v>0.0011</c:v>
                </c:pt>
                <c:pt idx="2">
                  <c:v>0.0043</c:v>
                </c:pt>
                <c:pt idx="3">
                  <c:v>0.0096</c:v>
                </c:pt>
                <c:pt idx="4">
                  <c:v>0.017</c:v>
                </c:pt>
                <c:pt idx="5">
                  <c:v>0.0265</c:v>
                </c:pt>
                <c:pt idx="6">
                  <c:v>0.0381</c:v>
                </c:pt>
                <c:pt idx="7">
                  <c:v>0.0516</c:v>
                </c:pt>
                <c:pt idx="8">
                  <c:v>0.067</c:v>
                </c:pt>
                <c:pt idx="9">
                  <c:v>0.0843</c:v>
                </c:pt>
                <c:pt idx="10">
                  <c:v>0.1033</c:v>
                </c:pt>
                <c:pt idx="11">
                  <c:v>0.1241</c:v>
                </c:pt>
                <c:pt idx="12">
                  <c:v>0.1465</c:v>
                </c:pt>
                <c:pt idx="13">
                  <c:v>0.1703</c:v>
                </c:pt>
                <c:pt idx="14">
                  <c:v>0.1956</c:v>
                </c:pt>
                <c:pt idx="15">
                  <c:v>0.2222</c:v>
                </c:pt>
                <c:pt idx="16">
                  <c:v>0.25</c:v>
                </c:pt>
                <c:pt idx="17">
                  <c:v>0.2789</c:v>
                </c:pt>
                <c:pt idx="18">
                  <c:v>0.3087</c:v>
                </c:pt>
                <c:pt idx="19">
                  <c:v>0.3393</c:v>
                </c:pt>
                <c:pt idx="20">
                  <c:v>0.3706</c:v>
                </c:pt>
                <c:pt idx="21">
                  <c:v>0.4347</c:v>
                </c:pt>
                <c:pt idx="22">
                  <c:v>0.5</c:v>
                </c:pt>
                <c:pt idx="23">
                  <c:v>0.5653</c:v>
                </c:pt>
                <c:pt idx="24">
                  <c:v>0.6294</c:v>
                </c:pt>
                <c:pt idx="25">
                  <c:v>0.6913</c:v>
                </c:pt>
                <c:pt idx="26">
                  <c:v>0.75</c:v>
                </c:pt>
                <c:pt idx="27">
                  <c:v>0.8044</c:v>
                </c:pt>
                <c:pt idx="28">
                  <c:v>0.8536</c:v>
                </c:pt>
                <c:pt idx="29">
                  <c:v>0.8967</c:v>
                </c:pt>
                <c:pt idx="30">
                  <c:v>0.933</c:v>
                </c:pt>
                <c:pt idx="31">
                  <c:v>0.9619</c:v>
                </c:pt>
                <c:pt idx="32">
                  <c:v>0.983</c:v>
                </c:pt>
                <c:pt idx="33">
                  <c:v>0.9957</c:v>
                </c:pt>
                <c:pt idx="34">
                  <c:v>1.0</c:v>
                </c:pt>
              </c:numCache>
            </c:numRef>
          </c:xVal>
          <c:yVal>
            <c:numRef>
              <c:f>Feuil1!$M$3:$M$37</c:f>
              <c:numCache>
                <c:formatCode>General</c:formatCode>
                <c:ptCount val="35"/>
                <c:pt idx="0">
                  <c:v>-0.0005</c:v>
                </c:pt>
                <c:pt idx="1">
                  <c:v>-0.00599600752205989</c:v>
                </c:pt>
                <c:pt idx="2">
                  <c:v>-0.0117025748589614</c:v>
                </c:pt>
                <c:pt idx="3">
                  <c:v>-0.0176197020107045</c:v>
                </c:pt>
                <c:pt idx="4">
                  <c:v>-0.0233473889772892</c:v>
                </c:pt>
                <c:pt idx="5">
                  <c:v>-0.0285856357587155</c:v>
                </c:pt>
                <c:pt idx="6">
                  <c:v>-0.0332344423549834</c:v>
                </c:pt>
                <c:pt idx="7">
                  <c:v>-0.0372308983075365</c:v>
                </c:pt>
                <c:pt idx="8">
                  <c:v>-0.0406750036163749</c:v>
                </c:pt>
                <c:pt idx="9">
                  <c:v>-0.0437667582814986</c:v>
                </c:pt>
                <c:pt idx="10">
                  <c:v>-0.0463432518443512</c:v>
                </c:pt>
                <c:pt idx="11">
                  <c:v>-0.0482859395342109</c:v>
                </c:pt>
                <c:pt idx="12">
                  <c:v>-0.0494319108925213</c:v>
                </c:pt>
                <c:pt idx="13">
                  <c:v>-0.0495182554607262</c:v>
                </c:pt>
                <c:pt idx="14">
                  <c:v>-0.0485264284681036</c:v>
                </c:pt>
                <c:pt idx="15">
                  <c:v>-0.0464935194560972</c:v>
                </c:pt>
                <c:pt idx="16">
                  <c:v>-0.0436380731954289</c:v>
                </c:pt>
                <c:pt idx="17">
                  <c:v>-0.0398786344568205</c:v>
                </c:pt>
                <c:pt idx="18">
                  <c:v>-0.0354522927817156</c:v>
                </c:pt>
                <c:pt idx="19">
                  <c:v>-0.0302775929408361</c:v>
                </c:pt>
                <c:pt idx="20">
                  <c:v>-0.0243730797049038</c:v>
                </c:pt>
                <c:pt idx="21">
                  <c:v>-0.0106858816722118</c:v>
                </c:pt>
                <c:pt idx="22">
                  <c:v>0.0055238536091422</c:v>
                </c:pt>
                <c:pt idx="23">
                  <c:v>0.0237335888904962</c:v>
                </c:pt>
                <c:pt idx="24">
                  <c:v>0.0435207869231882</c:v>
                </c:pt>
                <c:pt idx="25">
                  <c:v>0.0641</c:v>
                </c:pt>
                <c:pt idx="26">
                  <c:v>0.0849857804137133</c:v>
                </c:pt>
                <c:pt idx="27">
                  <c:v>0.105274135686388</c:v>
                </c:pt>
                <c:pt idx="28">
                  <c:v>0.124298162881528</c:v>
                </c:pt>
                <c:pt idx="29">
                  <c:v>0.141490959062636</c:v>
                </c:pt>
                <c:pt idx="30">
                  <c:v>0.156422710834659</c:v>
                </c:pt>
                <c:pt idx="31">
                  <c:v>0.168682149573268</c:v>
                </c:pt>
                <c:pt idx="32">
                  <c:v>0.177795096195574</c:v>
                </c:pt>
                <c:pt idx="33">
                  <c:v>0.183450282077246</c:v>
                </c:pt>
                <c:pt idx="34">
                  <c:v>0.185447707218284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7671496"/>
        <c:axId val="477589512"/>
      </c:scatterChart>
      <c:valAx>
        <c:axId val="477671496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77589512"/>
        <c:crosses val="autoZero"/>
        <c:crossBetween val="midCat"/>
      </c:valAx>
      <c:valAx>
        <c:axId val="477589512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7671496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3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716316325723104"/>
          <c:y val="0.0160662019158433"/>
          <c:w val="0.919700025719147"/>
          <c:h val="0.94316939890710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Feuil1!$V$2</c:f>
              <c:strCache>
                <c:ptCount val="1"/>
                <c:pt idx="0">
                  <c:v>Y ext 70</c:v>
                </c:pt>
              </c:strCache>
            </c:strRef>
          </c:tx>
          <c:marker>
            <c:symbol val="none"/>
          </c:marker>
          <c:xVal>
            <c:numRef>
              <c:f>Feuil1!$U$3:$U$36</c:f>
              <c:numCache>
                <c:formatCode>General</c:formatCode>
                <c:ptCount val="34"/>
                <c:pt idx="0">
                  <c:v>0.0</c:v>
                </c:pt>
                <c:pt idx="1">
                  <c:v>0.0011</c:v>
                </c:pt>
                <c:pt idx="2">
                  <c:v>0.0043</c:v>
                </c:pt>
                <c:pt idx="3">
                  <c:v>0.0096</c:v>
                </c:pt>
                <c:pt idx="4">
                  <c:v>0.017</c:v>
                </c:pt>
                <c:pt idx="5">
                  <c:v>0.0265</c:v>
                </c:pt>
                <c:pt idx="6">
                  <c:v>0.0381</c:v>
                </c:pt>
                <c:pt idx="7">
                  <c:v>0.0516</c:v>
                </c:pt>
                <c:pt idx="8">
                  <c:v>0.067</c:v>
                </c:pt>
                <c:pt idx="9">
                  <c:v>0.0843</c:v>
                </c:pt>
                <c:pt idx="10">
                  <c:v>0.1033</c:v>
                </c:pt>
                <c:pt idx="11">
                  <c:v>0.1241</c:v>
                </c:pt>
                <c:pt idx="12">
                  <c:v>0.1465</c:v>
                </c:pt>
                <c:pt idx="13">
                  <c:v>0.1703</c:v>
                </c:pt>
                <c:pt idx="14">
                  <c:v>0.1956</c:v>
                </c:pt>
                <c:pt idx="15">
                  <c:v>0.2222</c:v>
                </c:pt>
                <c:pt idx="16">
                  <c:v>0.25</c:v>
                </c:pt>
                <c:pt idx="17">
                  <c:v>0.2789</c:v>
                </c:pt>
                <c:pt idx="18">
                  <c:v>0.3087</c:v>
                </c:pt>
                <c:pt idx="19">
                  <c:v>0.3393</c:v>
                </c:pt>
                <c:pt idx="20">
                  <c:v>0.3706</c:v>
                </c:pt>
                <c:pt idx="21">
                  <c:v>0.4347</c:v>
                </c:pt>
                <c:pt idx="22">
                  <c:v>0.5</c:v>
                </c:pt>
                <c:pt idx="23">
                  <c:v>0.5653</c:v>
                </c:pt>
                <c:pt idx="24">
                  <c:v>0.6294</c:v>
                </c:pt>
                <c:pt idx="25">
                  <c:v>0.6913</c:v>
                </c:pt>
                <c:pt idx="26">
                  <c:v>0.75</c:v>
                </c:pt>
                <c:pt idx="27">
                  <c:v>0.8044</c:v>
                </c:pt>
                <c:pt idx="28">
                  <c:v>0.8536</c:v>
                </c:pt>
                <c:pt idx="29">
                  <c:v>0.8967</c:v>
                </c:pt>
                <c:pt idx="30">
                  <c:v>0.933</c:v>
                </c:pt>
                <c:pt idx="31">
                  <c:v>0.9619</c:v>
                </c:pt>
                <c:pt idx="32">
                  <c:v>0.983</c:v>
                </c:pt>
                <c:pt idx="33">
                  <c:v>0.9957</c:v>
                </c:pt>
              </c:numCache>
            </c:numRef>
          </c:xVal>
          <c:yVal>
            <c:numRef>
              <c:f>Feuil1!$V$3:$V$36</c:f>
              <c:numCache>
                <c:formatCode>General</c:formatCode>
                <c:ptCount val="34"/>
                <c:pt idx="0">
                  <c:v>0.0005</c:v>
                </c:pt>
                <c:pt idx="1">
                  <c:v>0.00609800376102994</c:v>
                </c:pt>
                <c:pt idx="2">
                  <c:v>0.0121012874294807</c:v>
                </c:pt>
                <c:pt idx="3">
                  <c:v>0.0185098510053522</c:v>
                </c:pt>
                <c:pt idx="4">
                  <c:v>0.0249236944886446</c:v>
                </c:pt>
                <c:pt idx="5">
                  <c:v>0.0310428178793577</c:v>
                </c:pt>
                <c:pt idx="6">
                  <c:v>0.0367672211774917</c:v>
                </c:pt>
                <c:pt idx="7">
                  <c:v>0.0420154491537683</c:v>
                </c:pt>
                <c:pt idx="8">
                  <c:v>0.0468875018081875</c:v>
                </c:pt>
                <c:pt idx="9">
                  <c:v>0.0515833791407493</c:v>
                </c:pt>
                <c:pt idx="10">
                  <c:v>0.0559216259221756</c:v>
                </c:pt>
                <c:pt idx="11">
                  <c:v>0.0597929697671054</c:v>
                </c:pt>
                <c:pt idx="12">
                  <c:v>0.0630159554462607</c:v>
                </c:pt>
                <c:pt idx="13">
                  <c:v>0.0653091277303631</c:v>
                </c:pt>
                <c:pt idx="14">
                  <c:v>0.0666632142340518</c:v>
                </c:pt>
                <c:pt idx="15">
                  <c:v>0.0670967597280486</c:v>
                </c:pt>
                <c:pt idx="16">
                  <c:v>0.0668190365977144</c:v>
                </c:pt>
                <c:pt idx="17">
                  <c:v>0.0657393172284102</c:v>
                </c:pt>
                <c:pt idx="18">
                  <c:v>0.0640761463908578</c:v>
                </c:pt>
                <c:pt idx="19">
                  <c:v>0.061738796470418</c:v>
                </c:pt>
                <c:pt idx="20">
                  <c:v>0.0587365398524519</c:v>
                </c:pt>
                <c:pt idx="21">
                  <c:v>0.0509929408361059</c:v>
                </c:pt>
                <c:pt idx="22">
                  <c:v>0.0408380731954289</c:v>
                </c:pt>
                <c:pt idx="23">
                  <c:v>0.0286832055547519</c:v>
                </c:pt>
                <c:pt idx="24">
                  <c:v>0.0148396065384059</c:v>
                </c:pt>
                <c:pt idx="25">
                  <c:v>0.0</c:v>
                </c:pt>
                <c:pt idx="26">
                  <c:v>-0.0154428902068566</c:v>
                </c:pt>
                <c:pt idx="27">
                  <c:v>-0.030687067843194</c:v>
                </c:pt>
                <c:pt idx="28">
                  <c:v>-0.0451490814407638</c:v>
                </c:pt>
                <c:pt idx="29">
                  <c:v>-0.0583454795313178</c:v>
                </c:pt>
                <c:pt idx="30">
                  <c:v>-0.0699113554173297</c:v>
                </c:pt>
                <c:pt idx="31">
                  <c:v>-0.0794910747866339</c:v>
                </c:pt>
                <c:pt idx="32">
                  <c:v>-0.0866475480977868</c:v>
                </c:pt>
                <c:pt idx="33">
                  <c:v>-0.0911251410386229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Feuil1!$W$2</c:f>
              <c:strCache>
                <c:ptCount val="1"/>
                <c:pt idx="0">
                  <c:v>Y int 70</c:v>
                </c:pt>
              </c:strCache>
            </c:strRef>
          </c:tx>
          <c:marker>
            <c:symbol val="none"/>
          </c:marker>
          <c:xVal>
            <c:numRef>
              <c:f>Feuil1!$U$3:$U$36</c:f>
              <c:numCache>
                <c:formatCode>General</c:formatCode>
                <c:ptCount val="34"/>
                <c:pt idx="0">
                  <c:v>0.0</c:v>
                </c:pt>
                <c:pt idx="1">
                  <c:v>0.0011</c:v>
                </c:pt>
                <c:pt idx="2">
                  <c:v>0.0043</c:v>
                </c:pt>
                <c:pt idx="3">
                  <c:v>0.0096</c:v>
                </c:pt>
                <c:pt idx="4">
                  <c:v>0.017</c:v>
                </c:pt>
                <c:pt idx="5">
                  <c:v>0.0265</c:v>
                </c:pt>
                <c:pt idx="6">
                  <c:v>0.0381</c:v>
                </c:pt>
                <c:pt idx="7">
                  <c:v>0.0516</c:v>
                </c:pt>
                <c:pt idx="8">
                  <c:v>0.067</c:v>
                </c:pt>
                <c:pt idx="9">
                  <c:v>0.0843</c:v>
                </c:pt>
                <c:pt idx="10">
                  <c:v>0.1033</c:v>
                </c:pt>
                <c:pt idx="11">
                  <c:v>0.1241</c:v>
                </c:pt>
                <c:pt idx="12">
                  <c:v>0.1465</c:v>
                </c:pt>
                <c:pt idx="13">
                  <c:v>0.1703</c:v>
                </c:pt>
                <c:pt idx="14">
                  <c:v>0.1956</c:v>
                </c:pt>
                <c:pt idx="15">
                  <c:v>0.2222</c:v>
                </c:pt>
                <c:pt idx="16">
                  <c:v>0.25</c:v>
                </c:pt>
                <c:pt idx="17">
                  <c:v>0.2789</c:v>
                </c:pt>
                <c:pt idx="18">
                  <c:v>0.3087</c:v>
                </c:pt>
                <c:pt idx="19">
                  <c:v>0.3393</c:v>
                </c:pt>
                <c:pt idx="20">
                  <c:v>0.3706</c:v>
                </c:pt>
                <c:pt idx="21">
                  <c:v>0.4347</c:v>
                </c:pt>
                <c:pt idx="22">
                  <c:v>0.5</c:v>
                </c:pt>
                <c:pt idx="23">
                  <c:v>0.5653</c:v>
                </c:pt>
                <c:pt idx="24">
                  <c:v>0.6294</c:v>
                </c:pt>
                <c:pt idx="25">
                  <c:v>0.6913</c:v>
                </c:pt>
                <c:pt idx="26">
                  <c:v>0.75</c:v>
                </c:pt>
                <c:pt idx="27">
                  <c:v>0.8044</c:v>
                </c:pt>
                <c:pt idx="28">
                  <c:v>0.8536</c:v>
                </c:pt>
                <c:pt idx="29">
                  <c:v>0.8967</c:v>
                </c:pt>
                <c:pt idx="30">
                  <c:v>0.933</c:v>
                </c:pt>
                <c:pt idx="31">
                  <c:v>0.9619</c:v>
                </c:pt>
                <c:pt idx="32">
                  <c:v>0.983</c:v>
                </c:pt>
                <c:pt idx="33">
                  <c:v>0.9957</c:v>
                </c:pt>
              </c:numCache>
            </c:numRef>
          </c:xVal>
          <c:yVal>
            <c:numRef>
              <c:f>Feuil1!$W$3:$W$36</c:f>
              <c:numCache>
                <c:formatCode>General</c:formatCode>
                <c:ptCount val="34"/>
                <c:pt idx="0">
                  <c:v>-0.0005</c:v>
                </c:pt>
                <c:pt idx="1">
                  <c:v>-0.00609800376102994</c:v>
                </c:pt>
                <c:pt idx="2">
                  <c:v>-0.0121012874294807</c:v>
                </c:pt>
                <c:pt idx="3">
                  <c:v>-0.0185098510053522</c:v>
                </c:pt>
                <c:pt idx="4">
                  <c:v>-0.0249236944886446</c:v>
                </c:pt>
                <c:pt idx="5">
                  <c:v>-0.0310428178793577</c:v>
                </c:pt>
                <c:pt idx="6">
                  <c:v>-0.0367672211774917</c:v>
                </c:pt>
                <c:pt idx="7">
                  <c:v>-0.0420154491537683</c:v>
                </c:pt>
                <c:pt idx="8">
                  <c:v>-0.0468875018081875</c:v>
                </c:pt>
                <c:pt idx="9">
                  <c:v>-0.0515833791407493</c:v>
                </c:pt>
                <c:pt idx="10">
                  <c:v>-0.0559216259221756</c:v>
                </c:pt>
                <c:pt idx="11">
                  <c:v>-0.0597929697671054</c:v>
                </c:pt>
                <c:pt idx="12">
                  <c:v>-0.0630159554462607</c:v>
                </c:pt>
                <c:pt idx="13">
                  <c:v>-0.0653091277303631</c:v>
                </c:pt>
                <c:pt idx="14">
                  <c:v>-0.0666632142340518</c:v>
                </c:pt>
                <c:pt idx="15">
                  <c:v>-0.0670967597280486</c:v>
                </c:pt>
                <c:pt idx="16">
                  <c:v>-0.0668190365977144</c:v>
                </c:pt>
                <c:pt idx="17">
                  <c:v>-0.0657393172284102</c:v>
                </c:pt>
                <c:pt idx="18">
                  <c:v>-0.0640761463908578</c:v>
                </c:pt>
                <c:pt idx="19">
                  <c:v>-0.061738796470418</c:v>
                </c:pt>
                <c:pt idx="20">
                  <c:v>-0.0587365398524519</c:v>
                </c:pt>
                <c:pt idx="21">
                  <c:v>-0.0509929408361059</c:v>
                </c:pt>
                <c:pt idx="22">
                  <c:v>-0.0408380731954289</c:v>
                </c:pt>
                <c:pt idx="23">
                  <c:v>-0.0286832055547519</c:v>
                </c:pt>
                <c:pt idx="24">
                  <c:v>-0.0148396065384059</c:v>
                </c:pt>
                <c:pt idx="25">
                  <c:v>0.0</c:v>
                </c:pt>
                <c:pt idx="26">
                  <c:v>0.0154428902068566</c:v>
                </c:pt>
                <c:pt idx="27">
                  <c:v>0.030687067843194</c:v>
                </c:pt>
                <c:pt idx="28">
                  <c:v>0.0451490814407638</c:v>
                </c:pt>
                <c:pt idx="29">
                  <c:v>0.0583454795313178</c:v>
                </c:pt>
                <c:pt idx="30">
                  <c:v>0.0699113554173297</c:v>
                </c:pt>
                <c:pt idx="31">
                  <c:v>0.0794910747866339</c:v>
                </c:pt>
                <c:pt idx="32">
                  <c:v>0.0866475480977868</c:v>
                </c:pt>
                <c:pt idx="33">
                  <c:v>0.0911251410386229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90806360"/>
        <c:axId val="490790088"/>
      </c:scatterChart>
      <c:valAx>
        <c:axId val="490806360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90790088"/>
        <c:crosses val="autoZero"/>
        <c:crossBetween val="midCat"/>
      </c:valAx>
      <c:valAx>
        <c:axId val="49079008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90806360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4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255659667541557"/>
          <c:y val="0.0925925925925926"/>
          <c:w val="0.637166885389326"/>
          <c:h val="0.87962962962963"/>
        </c:manualLayout>
      </c:layout>
      <c:scatterChart>
        <c:scatterStyle val="smoothMarker"/>
        <c:varyColors val="0"/>
        <c:ser>
          <c:idx val="0"/>
          <c:order val="0"/>
          <c:tx>
            <c:strRef>
              <c:f>Feuil1!$Z$2</c:f>
              <c:strCache>
                <c:ptCount val="1"/>
                <c:pt idx="0">
                  <c:v>Y ext 70m</c:v>
                </c:pt>
              </c:strCache>
            </c:strRef>
          </c:tx>
          <c:marker>
            <c:symbol val="none"/>
          </c:marker>
          <c:xVal>
            <c:numRef>
              <c:f>Feuil1!$Y$3:$Y$10</c:f>
              <c:numCache>
                <c:formatCode>General</c:formatCode>
                <c:ptCount val="8"/>
                <c:pt idx="0">
                  <c:v>0.0</c:v>
                </c:pt>
                <c:pt idx="1">
                  <c:v>0.00275</c:v>
                </c:pt>
                <c:pt idx="2">
                  <c:v>0.01075</c:v>
                </c:pt>
                <c:pt idx="3">
                  <c:v>0.024</c:v>
                </c:pt>
                <c:pt idx="4">
                  <c:v>0.0425</c:v>
                </c:pt>
                <c:pt idx="5">
                  <c:v>0.06625</c:v>
                </c:pt>
                <c:pt idx="6">
                  <c:v>0.09525</c:v>
                </c:pt>
                <c:pt idx="7">
                  <c:v>0.129</c:v>
                </c:pt>
              </c:numCache>
            </c:numRef>
          </c:xVal>
          <c:yVal>
            <c:numRef>
              <c:f>Feuil1!$Z$3:$Z$10</c:f>
              <c:numCache>
                <c:formatCode>General</c:formatCode>
                <c:ptCount val="8"/>
                <c:pt idx="0">
                  <c:v>0.001065</c:v>
                </c:pt>
                <c:pt idx="1">
                  <c:v>0.0152450094025749</c:v>
                </c:pt>
                <c:pt idx="2">
                  <c:v>0.0302532185737017</c:v>
                </c:pt>
                <c:pt idx="3">
                  <c:v>0.0462746275133806</c:v>
                </c:pt>
                <c:pt idx="4">
                  <c:v>0.0623092362216114</c:v>
                </c:pt>
                <c:pt idx="5">
                  <c:v>0.0776070446983943</c:v>
                </c:pt>
                <c:pt idx="6">
                  <c:v>0.0919180529437292</c:v>
                </c:pt>
                <c:pt idx="7">
                  <c:v>0.105038622884421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Feuil1!$AA$2</c:f>
              <c:strCache>
                <c:ptCount val="1"/>
                <c:pt idx="0">
                  <c:v>Y int 70m</c:v>
                </c:pt>
              </c:strCache>
            </c:strRef>
          </c:tx>
          <c:marker>
            <c:symbol val="none"/>
          </c:marker>
          <c:xVal>
            <c:numRef>
              <c:f>Feuil1!$Y$3:$Y$10</c:f>
              <c:numCache>
                <c:formatCode>General</c:formatCode>
                <c:ptCount val="8"/>
                <c:pt idx="0">
                  <c:v>0.0</c:v>
                </c:pt>
                <c:pt idx="1">
                  <c:v>0.00275</c:v>
                </c:pt>
                <c:pt idx="2">
                  <c:v>0.01075</c:v>
                </c:pt>
                <c:pt idx="3">
                  <c:v>0.024</c:v>
                </c:pt>
                <c:pt idx="4">
                  <c:v>0.0425</c:v>
                </c:pt>
                <c:pt idx="5">
                  <c:v>0.06625</c:v>
                </c:pt>
                <c:pt idx="6">
                  <c:v>0.09525</c:v>
                </c:pt>
                <c:pt idx="7">
                  <c:v>0.129</c:v>
                </c:pt>
              </c:numCache>
            </c:numRef>
          </c:xVal>
          <c:yVal>
            <c:numRef>
              <c:f>Feuil1!$AA$3:$AA$10</c:f>
              <c:numCache>
                <c:formatCode>General</c:formatCode>
                <c:ptCount val="8"/>
                <c:pt idx="0">
                  <c:v>-0.001065</c:v>
                </c:pt>
                <c:pt idx="1">
                  <c:v>-0.0152450094025749</c:v>
                </c:pt>
                <c:pt idx="2">
                  <c:v>-0.0302532185737017</c:v>
                </c:pt>
                <c:pt idx="3">
                  <c:v>-0.0462746275133806</c:v>
                </c:pt>
                <c:pt idx="4">
                  <c:v>-0.0623092362216114</c:v>
                </c:pt>
                <c:pt idx="5">
                  <c:v>-0.0776070446983943</c:v>
                </c:pt>
                <c:pt idx="6">
                  <c:v>-0.0919180529437292</c:v>
                </c:pt>
                <c:pt idx="7">
                  <c:v>-0.105038622884421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7513848"/>
        <c:axId val="487368696"/>
      </c:scatterChart>
      <c:valAx>
        <c:axId val="477513848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87368696"/>
        <c:crosses val="autoZero"/>
        <c:crossBetween val="midCat"/>
      </c:valAx>
      <c:valAx>
        <c:axId val="48736869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7513848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5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/>
      <c:scatterChart>
        <c:scatterStyle val="smoothMarker"/>
        <c:varyColors val="0"/>
        <c:ser>
          <c:idx val="0"/>
          <c:order val="0"/>
          <c:marker>
            <c:symbol val="none"/>
          </c:marker>
          <c:xVal>
            <c:numRef>
              <c:f>Feuil1!$E$3:$E$16</c:f>
              <c:numCache>
                <c:formatCode>General</c:formatCode>
                <c:ptCount val="14"/>
                <c:pt idx="0">
                  <c:v>0.0</c:v>
                </c:pt>
                <c:pt idx="1">
                  <c:v>0.0011</c:v>
                </c:pt>
                <c:pt idx="2">
                  <c:v>0.0043</c:v>
                </c:pt>
                <c:pt idx="3">
                  <c:v>0.0096</c:v>
                </c:pt>
                <c:pt idx="4">
                  <c:v>0.017</c:v>
                </c:pt>
                <c:pt idx="5">
                  <c:v>0.0265</c:v>
                </c:pt>
                <c:pt idx="6">
                  <c:v>0.0381</c:v>
                </c:pt>
                <c:pt idx="7">
                  <c:v>0.0516</c:v>
                </c:pt>
                <c:pt idx="8">
                  <c:v>0.067</c:v>
                </c:pt>
                <c:pt idx="9">
                  <c:v>0.0843</c:v>
                </c:pt>
                <c:pt idx="10">
                  <c:v>0.1033</c:v>
                </c:pt>
                <c:pt idx="11">
                  <c:v>0.1241</c:v>
                </c:pt>
                <c:pt idx="12">
                  <c:v>0.1465</c:v>
                </c:pt>
                <c:pt idx="13">
                  <c:v>0.1703</c:v>
                </c:pt>
              </c:numCache>
            </c:numRef>
          </c:xVal>
          <c:yVal>
            <c:numRef>
              <c:f>Feuil1!$F$3:$F$16</c:f>
              <c:numCache>
                <c:formatCode>General</c:formatCode>
                <c:ptCount val="14"/>
                <c:pt idx="0">
                  <c:v>0.0005</c:v>
                </c:pt>
                <c:pt idx="1">
                  <c:v>0.0062</c:v>
                </c:pt>
                <c:pt idx="2">
                  <c:v>0.0125</c:v>
                </c:pt>
                <c:pt idx="3">
                  <c:v>0.0194</c:v>
                </c:pt>
                <c:pt idx="4">
                  <c:v>0.0265</c:v>
                </c:pt>
                <c:pt idx="5">
                  <c:v>0.0335</c:v>
                </c:pt>
                <c:pt idx="6">
                  <c:v>0.0403</c:v>
                </c:pt>
                <c:pt idx="7">
                  <c:v>0.0468</c:v>
                </c:pt>
                <c:pt idx="8">
                  <c:v>0.0531</c:v>
                </c:pt>
                <c:pt idx="9">
                  <c:v>0.0594</c:v>
                </c:pt>
                <c:pt idx="10">
                  <c:v>0.0655</c:v>
                </c:pt>
                <c:pt idx="11">
                  <c:v>0.0713</c:v>
                </c:pt>
                <c:pt idx="12">
                  <c:v>0.0766</c:v>
                </c:pt>
                <c:pt idx="13">
                  <c:v>0.0811</c:v>
                </c:pt>
              </c:numCache>
            </c:numRef>
          </c:yVal>
          <c:smooth val="1"/>
        </c:ser>
        <c:ser>
          <c:idx val="1"/>
          <c:order val="1"/>
          <c:marker>
            <c:symbol val="none"/>
          </c:marker>
          <c:xVal>
            <c:numRef>
              <c:f>Feuil1!$E$3:$E$16</c:f>
              <c:numCache>
                <c:formatCode>General</c:formatCode>
                <c:ptCount val="14"/>
                <c:pt idx="0">
                  <c:v>0.0</c:v>
                </c:pt>
                <c:pt idx="1">
                  <c:v>0.0011</c:v>
                </c:pt>
                <c:pt idx="2">
                  <c:v>0.0043</c:v>
                </c:pt>
                <c:pt idx="3">
                  <c:v>0.0096</c:v>
                </c:pt>
                <c:pt idx="4">
                  <c:v>0.017</c:v>
                </c:pt>
                <c:pt idx="5">
                  <c:v>0.0265</c:v>
                </c:pt>
                <c:pt idx="6">
                  <c:v>0.0381</c:v>
                </c:pt>
                <c:pt idx="7">
                  <c:v>0.0516</c:v>
                </c:pt>
                <c:pt idx="8">
                  <c:v>0.067</c:v>
                </c:pt>
                <c:pt idx="9">
                  <c:v>0.0843</c:v>
                </c:pt>
                <c:pt idx="10">
                  <c:v>0.1033</c:v>
                </c:pt>
                <c:pt idx="11">
                  <c:v>0.1241</c:v>
                </c:pt>
                <c:pt idx="12">
                  <c:v>0.1465</c:v>
                </c:pt>
                <c:pt idx="13">
                  <c:v>0.1703</c:v>
                </c:pt>
              </c:numCache>
            </c:numRef>
          </c:xVal>
          <c:yVal>
            <c:numRef>
              <c:f>Feuil1!$G$3:$G$16</c:f>
              <c:numCache>
                <c:formatCode>General</c:formatCode>
                <c:ptCount val="14"/>
                <c:pt idx="0">
                  <c:v>0.0005</c:v>
                </c:pt>
                <c:pt idx="1">
                  <c:v>-0.0045</c:v>
                </c:pt>
                <c:pt idx="2">
                  <c:v>-0.009</c:v>
                </c:pt>
                <c:pt idx="3">
                  <c:v>-0.013</c:v>
                </c:pt>
                <c:pt idx="4">
                  <c:v>-0.0165</c:v>
                </c:pt>
                <c:pt idx="5">
                  <c:v>-0.0196</c:v>
                </c:pt>
                <c:pt idx="6">
                  <c:v>-0.0221</c:v>
                </c:pt>
                <c:pt idx="7">
                  <c:v>-0.0241</c:v>
                </c:pt>
                <c:pt idx="8">
                  <c:v>-0.0257</c:v>
                </c:pt>
                <c:pt idx="9">
                  <c:v>-0.0268</c:v>
                </c:pt>
                <c:pt idx="10">
                  <c:v>-0.0276</c:v>
                </c:pt>
                <c:pt idx="11">
                  <c:v>-0.0282</c:v>
                </c:pt>
                <c:pt idx="12">
                  <c:v>-0.0284</c:v>
                </c:pt>
                <c:pt idx="13">
                  <c:v>-0.0283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8048584"/>
        <c:axId val="477276376"/>
      </c:scatterChart>
      <c:valAx>
        <c:axId val="47804858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77276376"/>
        <c:crosses val="autoZero"/>
        <c:crossBetween val="midCat"/>
      </c:valAx>
      <c:valAx>
        <c:axId val="477276376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8048584"/>
        <c:crosses val="autoZero"/>
        <c:crossBetween val="midCat"/>
      </c:valAx>
    </c:plotArea>
    <c:legend>
      <c:legendPos val="r"/>
      <c:layout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6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title>
      <c:overlay val="0"/>
    </c:title>
    <c:autoTitleDeleted val="0"/>
    <c:plotArea>
      <c:layout/>
      <c:scatterChart>
        <c:scatterStyle val="smoothMarker"/>
        <c:varyColors val="0"/>
        <c:ser>
          <c:idx val="0"/>
          <c:order val="0"/>
          <c:tx>
            <c:strRef>
              <c:f>Feuil2!$M$3</c:f>
              <c:strCache>
                <c:ptCount val="1"/>
                <c:pt idx="0">
                  <c:v>Cz</c:v>
                </c:pt>
              </c:strCache>
            </c:strRef>
          </c:tx>
          <c:xVal>
            <c:numRef>
              <c:f>Feuil2!$L$4:$L$15</c:f>
              <c:numCache>
                <c:formatCode>General</c:formatCode>
                <c:ptCount val="12"/>
                <c:pt idx="0">
                  <c:v>0.0316</c:v>
                </c:pt>
                <c:pt idx="1">
                  <c:v>0.0212</c:v>
                </c:pt>
                <c:pt idx="2">
                  <c:v>0.0168</c:v>
                </c:pt>
                <c:pt idx="3">
                  <c:v>0.0148</c:v>
                </c:pt>
                <c:pt idx="4">
                  <c:v>0.0125</c:v>
                </c:pt>
                <c:pt idx="5">
                  <c:v>0.0108</c:v>
                </c:pt>
                <c:pt idx="6">
                  <c:v>0.0097</c:v>
                </c:pt>
                <c:pt idx="7">
                  <c:v>0.009</c:v>
                </c:pt>
                <c:pt idx="8">
                  <c:v>0.0088</c:v>
                </c:pt>
                <c:pt idx="9">
                  <c:v>0.0102</c:v>
                </c:pt>
                <c:pt idx="10">
                  <c:v>0.0124</c:v>
                </c:pt>
                <c:pt idx="11">
                  <c:v>0.0156</c:v>
                </c:pt>
              </c:numCache>
            </c:numRef>
          </c:xVal>
          <c:yVal>
            <c:numRef>
              <c:f>Feuil2!$M$4:$M$15</c:f>
              <c:numCache>
                <c:formatCode>General</c:formatCode>
                <c:ptCount val="12"/>
                <c:pt idx="0">
                  <c:v>1.334</c:v>
                </c:pt>
                <c:pt idx="1">
                  <c:v>1.304</c:v>
                </c:pt>
                <c:pt idx="2">
                  <c:v>1.219</c:v>
                </c:pt>
                <c:pt idx="3">
                  <c:v>1.104</c:v>
                </c:pt>
                <c:pt idx="4">
                  <c:v>0.963</c:v>
                </c:pt>
                <c:pt idx="5">
                  <c:v>0.846</c:v>
                </c:pt>
                <c:pt idx="6">
                  <c:v>0.694</c:v>
                </c:pt>
                <c:pt idx="7">
                  <c:v>0.541</c:v>
                </c:pt>
                <c:pt idx="8">
                  <c:v>0.348</c:v>
                </c:pt>
                <c:pt idx="9">
                  <c:v>0.177</c:v>
                </c:pt>
                <c:pt idx="10">
                  <c:v>0.032</c:v>
                </c:pt>
                <c:pt idx="11">
                  <c:v>-0.111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8008904"/>
        <c:axId val="478011928"/>
      </c:scatterChart>
      <c:valAx>
        <c:axId val="478008904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78011928"/>
        <c:crosses val="autoZero"/>
        <c:crossBetween val="midCat"/>
      </c:valAx>
      <c:valAx>
        <c:axId val="4780119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8008904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charts/chart7.xml><?xml version="1.0" encoding="utf-8"?>
<c:chartSpace xmlns:c="http://schemas.openxmlformats.org/drawingml/2006/chart" xmlns:a="http://schemas.openxmlformats.org/drawingml/2006/main" xmlns:r="http://schemas.openxmlformats.org/officeDocument/2006/relationships">
  <c:date1904 val="0"/>
  <c:lang val="fr-FR"/>
  <c:roundedCorners val="0"/>
  <mc:AlternateContent xmlns:mc="http://schemas.openxmlformats.org/markup-compatibility/2006">
    <mc:Choice xmlns:c14="http://schemas.microsoft.com/office/drawing/2007/8/2/chart" Requires="c14">
      <c14:style val="118"/>
    </mc:Choice>
    <mc:Fallback>
      <c:style val="18"/>
    </mc:Fallback>
  </mc:AlternateContent>
  <c:chart>
    <c:autoTitleDeleted val="0"/>
    <c:plotArea>
      <c:layout>
        <c:manualLayout>
          <c:layoutTarget val="inner"/>
          <c:xMode val="edge"/>
          <c:yMode val="edge"/>
          <c:x val="0.0716316325723104"/>
          <c:y val="0.0160662019158433"/>
          <c:w val="0.919700025719147"/>
          <c:h val="0.943169398907104"/>
        </c:manualLayout>
      </c:layout>
      <c:scatterChart>
        <c:scatterStyle val="smoothMarker"/>
        <c:varyColors val="0"/>
        <c:ser>
          <c:idx val="0"/>
          <c:order val="0"/>
          <c:tx>
            <c:strRef>
              <c:f>Feuil1!$V$2</c:f>
              <c:strCache>
                <c:ptCount val="1"/>
                <c:pt idx="0">
                  <c:v>Y ext 70</c:v>
                </c:pt>
              </c:strCache>
            </c:strRef>
          </c:tx>
          <c:marker>
            <c:symbol val="none"/>
          </c:marker>
          <c:xVal>
            <c:numRef>
              <c:f>Feuil1!$U$3:$U$36</c:f>
              <c:numCache>
                <c:formatCode>General</c:formatCode>
                <c:ptCount val="34"/>
                <c:pt idx="0">
                  <c:v>0.0</c:v>
                </c:pt>
                <c:pt idx="1">
                  <c:v>0.0011</c:v>
                </c:pt>
                <c:pt idx="2">
                  <c:v>0.0043</c:v>
                </c:pt>
                <c:pt idx="3">
                  <c:v>0.0096</c:v>
                </c:pt>
                <c:pt idx="4">
                  <c:v>0.017</c:v>
                </c:pt>
                <c:pt idx="5">
                  <c:v>0.0265</c:v>
                </c:pt>
                <c:pt idx="6">
                  <c:v>0.0381</c:v>
                </c:pt>
                <c:pt idx="7">
                  <c:v>0.0516</c:v>
                </c:pt>
                <c:pt idx="8">
                  <c:v>0.067</c:v>
                </c:pt>
                <c:pt idx="9">
                  <c:v>0.0843</c:v>
                </c:pt>
                <c:pt idx="10">
                  <c:v>0.1033</c:v>
                </c:pt>
                <c:pt idx="11">
                  <c:v>0.1241</c:v>
                </c:pt>
                <c:pt idx="12">
                  <c:v>0.1465</c:v>
                </c:pt>
                <c:pt idx="13">
                  <c:v>0.1703</c:v>
                </c:pt>
                <c:pt idx="14">
                  <c:v>0.1956</c:v>
                </c:pt>
                <c:pt idx="15">
                  <c:v>0.2222</c:v>
                </c:pt>
                <c:pt idx="16">
                  <c:v>0.25</c:v>
                </c:pt>
                <c:pt idx="17">
                  <c:v>0.2789</c:v>
                </c:pt>
                <c:pt idx="18">
                  <c:v>0.3087</c:v>
                </c:pt>
                <c:pt idx="19">
                  <c:v>0.3393</c:v>
                </c:pt>
                <c:pt idx="20">
                  <c:v>0.3706</c:v>
                </c:pt>
                <c:pt idx="21">
                  <c:v>0.4347</c:v>
                </c:pt>
                <c:pt idx="22">
                  <c:v>0.5</c:v>
                </c:pt>
                <c:pt idx="23">
                  <c:v>0.5653</c:v>
                </c:pt>
                <c:pt idx="24">
                  <c:v>0.6294</c:v>
                </c:pt>
                <c:pt idx="25">
                  <c:v>0.6913</c:v>
                </c:pt>
                <c:pt idx="26">
                  <c:v>0.75</c:v>
                </c:pt>
                <c:pt idx="27">
                  <c:v>0.8044</c:v>
                </c:pt>
                <c:pt idx="28">
                  <c:v>0.8536</c:v>
                </c:pt>
                <c:pt idx="29">
                  <c:v>0.8967</c:v>
                </c:pt>
                <c:pt idx="30">
                  <c:v>0.933</c:v>
                </c:pt>
                <c:pt idx="31">
                  <c:v>0.9619</c:v>
                </c:pt>
                <c:pt idx="32">
                  <c:v>0.983</c:v>
                </c:pt>
                <c:pt idx="33">
                  <c:v>0.9957</c:v>
                </c:pt>
              </c:numCache>
            </c:numRef>
          </c:xVal>
          <c:yVal>
            <c:numRef>
              <c:f>Feuil1!$V$3:$V$36</c:f>
              <c:numCache>
                <c:formatCode>General</c:formatCode>
                <c:ptCount val="34"/>
                <c:pt idx="0">
                  <c:v>0.0005</c:v>
                </c:pt>
                <c:pt idx="1">
                  <c:v>0.00609800376102994</c:v>
                </c:pt>
                <c:pt idx="2">
                  <c:v>0.0121012874294807</c:v>
                </c:pt>
                <c:pt idx="3">
                  <c:v>0.0185098510053522</c:v>
                </c:pt>
                <c:pt idx="4">
                  <c:v>0.0249236944886446</c:v>
                </c:pt>
                <c:pt idx="5">
                  <c:v>0.0310428178793577</c:v>
                </c:pt>
                <c:pt idx="6">
                  <c:v>0.0367672211774917</c:v>
                </c:pt>
                <c:pt idx="7">
                  <c:v>0.0420154491537683</c:v>
                </c:pt>
                <c:pt idx="8">
                  <c:v>0.0468875018081875</c:v>
                </c:pt>
                <c:pt idx="9">
                  <c:v>0.0515833791407493</c:v>
                </c:pt>
                <c:pt idx="10">
                  <c:v>0.0559216259221756</c:v>
                </c:pt>
                <c:pt idx="11">
                  <c:v>0.0597929697671054</c:v>
                </c:pt>
                <c:pt idx="12">
                  <c:v>0.0630159554462607</c:v>
                </c:pt>
                <c:pt idx="13">
                  <c:v>0.0653091277303631</c:v>
                </c:pt>
                <c:pt idx="14">
                  <c:v>0.0666632142340518</c:v>
                </c:pt>
                <c:pt idx="15">
                  <c:v>0.0670967597280486</c:v>
                </c:pt>
                <c:pt idx="16">
                  <c:v>0.0668190365977144</c:v>
                </c:pt>
                <c:pt idx="17">
                  <c:v>0.0657393172284102</c:v>
                </c:pt>
                <c:pt idx="18">
                  <c:v>0.0640761463908578</c:v>
                </c:pt>
                <c:pt idx="19">
                  <c:v>0.061738796470418</c:v>
                </c:pt>
                <c:pt idx="20">
                  <c:v>0.0587365398524519</c:v>
                </c:pt>
                <c:pt idx="21">
                  <c:v>0.0509929408361059</c:v>
                </c:pt>
                <c:pt idx="22">
                  <c:v>0.0408380731954289</c:v>
                </c:pt>
                <c:pt idx="23">
                  <c:v>0.0286832055547519</c:v>
                </c:pt>
                <c:pt idx="24">
                  <c:v>0.0148396065384059</c:v>
                </c:pt>
                <c:pt idx="25">
                  <c:v>0.0</c:v>
                </c:pt>
                <c:pt idx="26">
                  <c:v>-0.0154428902068566</c:v>
                </c:pt>
                <c:pt idx="27">
                  <c:v>-0.030687067843194</c:v>
                </c:pt>
                <c:pt idx="28">
                  <c:v>-0.0451490814407638</c:v>
                </c:pt>
                <c:pt idx="29">
                  <c:v>-0.0583454795313178</c:v>
                </c:pt>
                <c:pt idx="30">
                  <c:v>-0.0699113554173297</c:v>
                </c:pt>
                <c:pt idx="31">
                  <c:v>-0.0794910747866339</c:v>
                </c:pt>
                <c:pt idx="32">
                  <c:v>-0.0866475480977868</c:v>
                </c:pt>
                <c:pt idx="33">
                  <c:v>-0.0911251410386229</c:v>
                </c:pt>
              </c:numCache>
            </c:numRef>
          </c:yVal>
          <c:smooth val="1"/>
        </c:ser>
        <c:ser>
          <c:idx val="1"/>
          <c:order val="1"/>
          <c:tx>
            <c:strRef>
              <c:f>Feuil1!$W$2</c:f>
              <c:strCache>
                <c:ptCount val="1"/>
                <c:pt idx="0">
                  <c:v>Y int 70</c:v>
                </c:pt>
              </c:strCache>
            </c:strRef>
          </c:tx>
          <c:marker>
            <c:symbol val="none"/>
          </c:marker>
          <c:xVal>
            <c:numRef>
              <c:f>Feuil1!$U$3:$U$36</c:f>
              <c:numCache>
                <c:formatCode>General</c:formatCode>
                <c:ptCount val="34"/>
                <c:pt idx="0">
                  <c:v>0.0</c:v>
                </c:pt>
                <c:pt idx="1">
                  <c:v>0.0011</c:v>
                </c:pt>
                <c:pt idx="2">
                  <c:v>0.0043</c:v>
                </c:pt>
                <c:pt idx="3">
                  <c:v>0.0096</c:v>
                </c:pt>
                <c:pt idx="4">
                  <c:v>0.017</c:v>
                </c:pt>
                <c:pt idx="5">
                  <c:v>0.0265</c:v>
                </c:pt>
                <c:pt idx="6">
                  <c:v>0.0381</c:v>
                </c:pt>
                <c:pt idx="7">
                  <c:v>0.0516</c:v>
                </c:pt>
                <c:pt idx="8">
                  <c:v>0.067</c:v>
                </c:pt>
                <c:pt idx="9">
                  <c:v>0.0843</c:v>
                </c:pt>
                <c:pt idx="10">
                  <c:v>0.1033</c:v>
                </c:pt>
                <c:pt idx="11">
                  <c:v>0.1241</c:v>
                </c:pt>
                <c:pt idx="12">
                  <c:v>0.1465</c:v>
                </c:pt>
                <c:pt idx="13">
                  <c:v>0.1703</c:v>
                </c:pt>
                <c:pt idx="14">
                  <c:v>0.1956</c:v>
                </c:pt>
                <c:pt idx="15">
                  <c:v>0.2222</c:v>
                </c:pt>
                <c:pt idx="16">
                  <c:v>0.25</c:v>
                </c:pt>
                <c:pt idx="17">
                  <c:v>0.2789</c:v>
                </c:pt>
                <c:pt idx="18">
                  <c:v>0.3087</c:v>
                </c:pt>
                <c:pt idx="19">
                  <c:v>0.3393</c:v>
                </c:pt>
                <c:pt idx="20">
                  <c:v>0.3706</c:v>
                </c:pt>
                <c:pt idx="21">
                  <c:v>0.4347</c:v>
                </c:pt>
                <c:pt idx="22">
                  <c:v>0.5</c:v>
                </c:pt>
                <c:pt idx="23">
                  <c:v>0.5653</c:v>
                </c:pt>
                <c:pt idx="24">
                  <c:v>0.6294</c:v>
                </c:pt>
                <c:pt idx="25">
                  <c:v>0.6913</c:v>
                </c:pt>
                <c:pt idx="26">
                  <c:v>0.75</c:v>
                </c:pt>
                <c:pt idx="27">
                  <c:v>0.8044</c:v>
                </c:pt>
                <c:pt idx="28">
                  <c:v>0.8536</c:v>
                </c:pt>
                <c:pt idx="29">
                  <c:v>0.8967</c:v>
                </c:pt>
                <c:pt idx="30">
                  <c:v>0.933</c:v>
                </c:pt>
                <c:pt idx="31">
                  <c:v>0.9619</c:v>
                </c:pt>
                <c:pt idx="32">
                  <c:v>0.983</c:v>
                </c:pt>
                <c:pt idx="33">
                  <c:v>0.9957</c:v>
                </c:pt>
              </c:numCache>
            </c:numRef>
          </c:xVal>
          <c:yVal>
            <c:numRef>
              <c:f>Feuil1!$W$3:$W$36</c:f>
              <c:numCache>
                <c:formatCode>General</c:formatCode>
                <c:ptCount val="34"/>
                <c:pt idx="0">
                  <c:v>-0.0005</c:v>
                </c:pt>
                <c:pt idx="1">
                  <c:v>-0.00609800376102994</c:v>
                </c:pt>
                <c:pt idx="2">
                  <c:v>-0.0121012874294807</c:v>
                </c:pt>
                <c:pt idx="3">
                  <c:v>-0.0185098510053522</c:v>
                </c:pt>
                <c:pt idx="4">
                  <c:v>-0.0249236944886446</c:v>
                </c:pt>
                <c:pt idx="5">
                  <c:v>-0.0310428178793577</c:v>
                </c:pt>
                <c:pt idx="6">
                  <c:v>-0.0367672211774917</c:v>
                </c:pt>
                <c:pt idx="7">
                  <c:v>-0.0420154491537683</c:v>
                </c:pt>
                <c:pt idx="8">
                  <c:v>-0.0468875018081875</c:v>
                </c:pt>
                <c:pt idx="9">
                  <c:v>-0.0515833791407493</c:v>
                </c:pt>
                <c:pt idx="10">
                  <c:v>-0.0559216259221756</c:v>
                </c:pt>
                <c:pt idx="11">
                  <c:v>-0.0597929697671054</c:v>
                </c:pt>
                <c:pt idx="12">
                  <c:v>-0.0630159554462607</c:v>
                </c:pt>
                <c:pt idx="13">
                  <c:v>-0.0653091277303631</c:v>
                </c:pt>
                <c:pt idx="14">
                  <c:v>-0.0666632142340518</c:v>
                </c:pt>
                <c:pt idx="15">
                  <c:v>-0.0670967597280486</c:v>
                </c:pt>
                <c:pt idx="16">
                  <c:v>-0.0668190365977144</c:v>
                </c:pt>
                <c:pt idx="17">
                  <c:v>-0.0657393172284102</c:v>
                </c:pt>
                <c:pt idx="18">
                  <c:v>-0.0640761463908578</c:v>
                </c:pt>
                <c:pt idx="19">
                  <c:v>-0.061738796470418</c:v>
                </c:pt>
                <c:pt idx="20">
                  <c:v>-0.0587365398524519</c:v>
                </c:pt>
                <c:pt idx="21">
                  <c:v>-0.0509929408361059</c:v>
                </c:pt>
                <c:pt idx="22">
                  <c:v>-0.0408380731954289</c:v>
                </c:pt>
                <c:pt idx="23">
                  <c:v>-0.0286832055547519</c:v>
                </c:pt>
                <c:pt idx="24">
                  <c:v>-0.0148396065384059</c:v>
                </c:pt>
                <c:pt idx="25">
                  <c:v>0.0</c:v>
                </c:pt>
                <c:pt idx="26">
                  <c:v>0.0154428902068566</c:v>
                </c:pt>
                <c:pt idx="27">
                  <c:v>0.030687067843194</c:v>
                </c:pt>
                <c:pt idx="28">
                  <c:v>0.0451490814407638</c:v>
                </c:pt>
                <c:pt idx="29">
                  <c:v>0.0583454795313178</c:v>
                </c:pt>
                <c:pt idx="30">
                  <c:v>0.0699113554173297</c:v>
                </c:pt>
                <c:pt idx="31">
                  <c:v>0.0794910747866339</c:v>
                </c:pt>
                <c:pt idx="32">
                  <c:v>0.0866475480977868</c:v>
                </c:pt>
                <c:pt idx="33">
                  <c:v>0.0911251410386229</c:v>
                </c:pt>
              </c:numCache>
            </c:numRef>
          </c:yVal>
          <c:smooth val="1"/>
        </c:ser>
        <c:dLbls>
          <c:showLegendKey val="0"/>
          <c:showVal val="0"/>
          <c:showCatName val="0"/>
          <c:showSerName val="0"/>
          <c:showPercent val="0"/>
          <c:showBubbleSize val="0"/>
        </c:dLbls>
        <c:axId val="477643352"/>
        <c:axId val="491659128"/>
      </c:scatterChart>
      <c:valAx>
        <c:axId val="477643352"/>
        <c:scaling>
          <c:orientation val="minMax"/>
        </c:scaling>
        <c:delete val="0"/>
        <c:axPos val="b"/>
        <c:numFmt formatCode="General" sourceLinked="1"/>
        <c:majorTickMark val="out"/>
        <c:minorTickMark val="none"/>
        <c:tickLblPos val="nextTo"/>
        <c:crossAx val="491659128"/>
        <c:crosses val="autoZero"/>
        <c:crossBetween val="midCat"/>
      </c:valAx>
      <c:valAx>
        <c:axId val="491659128"/>
        <c:scaling>
          <c:orientation val="minMax"/>
        </c:scaling>
        <c:delete val="0"/>
        <c:axPos val="l"/>
        <c:majorGridlines/>
        <c:numFmt formatCode="General" sourceLinked="1"/>
        <c:majorTickMark val="out"/>
        <c:minorTickMark val="none"/>
        <c:tickLblPos val="nextTo"/>
        <c:crossAx val="477643352"/>
        <c:crosses val="autoZero"/>
        <c:crossBetween val="midCat"/>
      </c:valAx>
    </c:plotArea>
    <c:legend>
      <c:legendPos val="r"/>
      <c:overlay val="0"/>
    </c:legend>
    <c:plotVisOnly val="1"/>
    <c:dispBlanksAs val="gap"/>
    <c:showDLblsOverMax val="0"/>
  </c:chart>
  <c:printSettings>
    <c:headerFooter/>
    <c:pageMargins b="1.0" l="0.75" r="0.75" t="1.0" header="0.5" footer="0.5"/>
    <c:pageSetup/>
  </c:printSettings>
</c:chartSpace>
</file>

<file path=xl/drawings/_rels/drawing1.xml.rels><?xml version="1.0" encoding="UTF-8" standalone="yes"?>
<Relationships xmlns="http://schemas.openxmlformats.org/package/2006/relationships"><Relationship Id="rId3" Type="http://schemas.openxmlformats.org/officeDocument/2006/relationships/chart" Target="../charts/chart3.xml"/><Relationship Id="rId4" Type="http://schemas.openxmlformats.org/officeDocument/2006/relationships/chart" Target="../charts/chart4.xml"/><Relationship Id="rId5" Type="http://schemas.openxmlformats.org/officeDocument/2006/relationships/chart" Target="../charts/chart5.xml"/><Relationship Id="rId1" Type="http://schemas.openxmlformats.org/officeDocument/2006/relationships/chart" Target="../charts/chart1.xml"/><Relationship Id="rId2" Type="http://schemas.openxmlformats.org/officeDocument/2006/relationships/chart" Target="../charts/chart2.xml"/></Relationships>
</file>

<file path=xl/drawings/_rels/drawing2.xml.rels><?xml version="1.0" encoding="UTF-8" standalone="yes"?>
<Relationships xmlns="http://schemas.openxmlformats.org/package/2006/relationships"><Relationship Id="rId1" Type="http://schemas.openxmlformats.org/officeDocument/2006/relationships/chart" Target="../charts/chart6.xml"/></Relationships>
</file>

<file path=xl/drawings/_rels/drawing3.xml.rels><?xml version="1.0" encoding="UTF-8" standalone="yes"?>
<Relationships xmlns="http://schemas.openxmlformats.org/package/2006/relationships"><Relationship Id="rId1" Type="http://schemas.openxmlformats.org/officeDocument/2006/relationships/chart" Target="../charts/chart7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47</xdr:row>
      <xdr:rowOff>50800</xdr:rowOff>
    </xdr:from>
    <xdr:to>
      <xdr:col>30</xdr:col>
      <xdr:colOff>762000</xdr:colOff>
      <xdr:row>58</xdr:row>
      <xdr:rowOff>101600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  <xdr:twoCellAnchor>
    <xdr:from>
      <xdr:col>0</xdr:col>
      <xdr:colOff>342900</xdr:colOff>
      <xdr:row>59</xdr:row>
      <xdr:rowOff>101600</xdr:rowOff>
    </xdr:from>
    <xdr:to>
      <xdr:col>30</xdr:col>
      <xdr:colOff>723900</xdr:colOff>
      <xdr:row>89</xdr:row>
      <xdr:rowOff>152400</xdr:rowOff>
    </xdr:to>
    <xdr:graphicFrame macro="">
      <xdr:nvGraphicFramePr>
        <xdr:cNvPr id="8" name="Graphique 7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2"/>
        </a:graphicData>
      </a:graphic>
    </xdr:graphicFrame>
    <xdr:clientData/>
  </xdr:twoCellAnchor>
  <xdr:twoCellAnchor>
    <xdr:from>
      <xdr:col>0</xdr:col>
      <xdr:colOff>711200</xdr:colOff>
      <xdr:row>89</xdr:row>
      <xdr:rowOff>133350</xdr:rowOff>
    </xdr:from>
    <xdr:to>
      <xdr:col>31</xdr:col>
      <xdr:colOff>279400</xdr:colOff>
      <xdr:row>115</xdr:row>
      <xdr:rowOff>165100</xdr:rowOff>
    </xdr:to>
    <xdr:graphicFrame macro="">
      <xdr:nvGraphicFramePr>
        <xdr:cNvPr id="2" name="Graphique 1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3"/>
        </a:graphicData>
      </a:graphic>
    </xdr:graphicFrame>
    <xdr:clientData/>
  </xdr:twoCellAnchor>
  <xdr:twoCellAnchor>
    <xdr:from>
      <xdr:col>1</xdr:col>
      <xdr:colOff>736600</xdr:colOff>
      <xdr:row>131</xdr:row>
      <xdr:rowOff>158750</xdr:rowOff>
    </xdr:from>
    <xdr:to>
      <xdr:col>10</xdr:col>
      <xdr:colOff>165100</xdr:colOff>
      <xdr:row>176</xdr:row>
      <xdr:rowOff>165100</xdr:rowOff>
    </xdr:to>
    <xdr:graphicFrame macro="">
      <xdr:nvGraphicFramePr>
        <xdr:cNvPr id="4" name="Graphique 3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4"/>
        </a:graphicData>
      </a:graphic>
    </xdr:graphicFrame>
    <xdr:clientData/>
  </xdr:twoCellAnchor>
  <xdr:twoCellAnchor>
    <xdr:from>
      <xdr:col>11</xdr:col>
      <xdr:colOff>393700</xdr:colOff>
      <xdr:row>135</xdr:row>
      <xdr:rowOff>0</xdr:rowOff>
    </xdr:from>
    <xdr:to>
      <xdr:col>26</xdr:col>
      <xdr:colOff>292100</xdr:colOff>
      <xdr:row>164</xdr:row>
      <xdr:rowOff>127000</xdr:rowOff>
    </xdr:to>
    <xdr:graphicFrame macro="">
      <xdr:nvGraphicFramePr>
        <xdr:cNvPr id="5" name="Graphique 4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5"/>
        </a:graphicData>
      </a:graphic>
    </xdr:graphicFrame>
    <xdr:clientData/>
  </xdr:twoCellAnchor>
</xdr:wsDr>
</file>

<file path=xl/drawings/drawing2.xml><?xml version="1.0" encoding="utf-8"?>
<xdr:wsDr xmlns:xdr="http://schemas.openxmlformats.org/drawingml/2006/spreadsheetDrawing" xmlns:a="http://schemas.openxmlformats.org/drawingml/2006/main">
  <xdr:twoCellAnchor>
    <xdr:from>
      <xdr:col>4</xdr:col>
      <xdr:colOff>342900</xdr:colOff>
      <xdr:row>17</xdr:row>
      <xdr:rowOff>95250</xdr:rowOff>
    </xdr:from>
    <xdr:to>
      <xdr:col>9</xdr:col>
      <xdr:colOff>711200</xdr:colOff>
      <xdr:row>38</xdr:row>
      <xdr:rowOff>127000</xdr:rowOff>
    </xdr:to>
    <xdr:graphicFrame macro="">
      <xdr:nvGraphicFramePr>
        <xdr:cNvPr id="3" name="Graphique 2"/>
        <xdr:cNvGraphicFramePr/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drawings/drawing3.xml><?xml version="1.0" encoding="utf-8"?>
<xdr:wsDr xmlns:xdr="http://schemas.openxmlformats.org/drawingml/2006/spreadsheetDrawing" xmlns:a="http://schemas.openxmlformats.org/drawingml/2006/main">
  <xdr:twoCellAnchor>
    <xdr:from>
      <xdr:col>0</xdr:col>
      <xdr:colOff>0</xdr:colOff>
      <xdr:row>0</xdr:row>
      <xdr:rowOff>0</xdr:rowOff>
    </xdr:from>
    <xdr:to>
      <xdr:col>10</xdr:col>
      <xdr:colOff>685800</xdr:colOff>
      <xdr:row>14</xdr:row>
      <xdr:rowOff>101600</xdr:rowOff>
    </xdr:to>
    <xdr:graphicFrame macro="">
      <xdr:nvGraphicFramePr>
        <xdr:cNvPr id="2" name="Graphique 1"/>
        <xdr:cNvGraphicFramePr>
          <a:graphicFrameLocks/>
        </xdr:cNvGraphicFramePr>
      </xdr:nvGraphicFramePr>
      <xdr:xfrm>
        <a:off x="0" y="0"/>
        <a:ext cx="0" cy="0"/>
      </xdr:xfrm>
      <a:graphic>
        <a:graphicData uri="http://schemas.openxmlformats.org/drawingml/2006/chart">
          <c:chart xmlns:c="http://schemas.openxmlformats.org/drawingml/2006/chart" xmlns:r="http://schemas.openxmlformats.org/officeDocument/2006/relationships" r:id="rId1"/>
        </a:graphicData>
      </a:graphic>
    </xdr:graphicFrame>
    <xdr:clientData/>
  </xdr:twoCellAnchor>
</xdr:wsDr>
</file>

<file path=xl/theme/theme1.xml><?xml version="1.0" encoding="utf-8"?>
<a:theme xmlns:a="http://schemas.openxmlformats.org/drawingml/2006/main" name="Thème Office">
  <a:themeElements>
    <a:clrScheme name="Bureau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Bureau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Bureau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AH183"/>
  <sheetViews>
    <sheetView topLeftCell="K1" workbookViewId="0">
      <selection activeCell="Y1" sqref="Y1:AC37"/>
    </sheetView>
  </sheetViews>
  <sheetFormatPr baseColWidth="10" defaultRowHeight="15" x14ac:dyDescent="0"/>
  <cols>
    <col min="15" max="15" width="0.1640625" customWidth="1"/>
    <col min="16" max="18" width="10.83203125" hidden="1" customWidth="1"/>
    <col min="19" max="19" width="12" hidden="1" customWidth="1"/>
    <col min="20" max="20" width="10.83203125" hidden="1" customWidth="1"/>
  </cols>
  <sheetData>
    <row r="1" spans="5:34">
      <c r="E1" s="6" t="s">
        <v>28</v>
      </c>
      <c r="F1" s="6"/>
      <c r="I1" s="6" t="s">
        <v>29</v>
      </c>
      <c r="J1" s="6"/>
      <c r="K1" s="6"/>
      <c r="U1" s="6" t="s">
        <v>31</v>
      </c>
      <c r="V1" s="6"/>
      <c r="W1" s="6"/>
      <c r="Y1" s="6" t="s">
        <v>51</v>
      </c>
      <c r="Z1" s="6"/>
      <c r="AA1" s="6" t="s">
        <v>50</v>
      </c>
      <c r="AF1" s="6" t="s">
        <v>37</v>
      </c>
      <c r="AG1" s="6"/>
      <c r="AH1" s="6"/>
    </row>
    <row r="2" spans="5:34">
      <c r="E2" s="4" t="s">
        <v>0</v>
      </c>
      <c r="F2" s="4" t="s">
        <v>1</v>
      </c>
      <c r="G2" s="4" t="s">
        <v>2</v>
      </c>
      <c r="I2" s="4" t="str">
        <f>E2</f>
        <v>X</v>
      </c>
      <c r="J2" s="4" t="str">
        <f t="shared" ref="J2:J37" si="0">F2</f>
        <v>Y ext</v>
      </c>
      <c r="K2" s="4" t="s">
        <v>3</v>
      </c>
      <c r="L2" s="4" t="s">
        <v>4</v>
      </c>
      <c r="M2" s="4" t="s">
        <v>5</v>
      </c>
      <c r="U2" s="4" t="str">
        <f>I2</f>
        <v>X</v>
      </c>
      <c r="V2" s="4" t="s">
        <v>6</v>
      </c>
      <c r="W2" s="4" t="s">
        <v>7</v>
      </c>
      <c r="Y2" s="4" t="s">
        <v>49</v>
      </c>
      <c r="Z2" s="4" t="s">
        <v>46</v>
      </c>
      <c r="AA2" s="4" t="s">
        <v>47</v>
      </c>
      <c r="AB2" s="4"/>
      <c r="AC2" s="4" t="s">
        <v>48</v>
      </c>
      <c r="AF2" s="4" t="s">
        <v>0</v>
      </c>
      <c r="AG2" s="4" t="s">
        <v>35</v>
      </c>
      <c r="AH2" s="4" t="s">
        <v>36</v>
      </c>
    </row>
    <row r="3" spans="5:34">
      <c r="E3" s="4">
        <v>0</v>
      </c>
      <c r="F3" s="4">
        <v>5.0000000000000001E-4</v>
      </c>
      <c r="G3" s="4">
        <v>5.0000000000000001E-4</v>
      </c>
      <c r="I3" s="4">
        <f t="shared" ref="I3:I37" si="1">E3</f>
        <v>0</v>
      </c>
      <c r="J3" s="4">
        <f t="shared" si="0"/>
        <v>5.0000000000000001E-4</v>
      </c>
      <c r="K3" s="4">
        <f>-J3</f>
        <v>-5.0000000000000001E-4</v>
      </c>
      <c r="L3" s="4">
        <f>K3+2*I3/0.75*0.0541</f>
        <v>-5.0000000000000001E-4</v>
      </c>
      <c r="M3" s="4">
        <f>K3+2*I3/0.6913*0.0641</f>
        <v>-5.0000000000000001E-4</v>
      </c>
      <c r="U3" s="4">
        <f t="shared" ref="U3:U36" si="2">I3</f>
        <v>0</v>
      </c>
      <c r="V3" s="4">
        <f>J3-I3/0.6913*0.0641</f>
        <v>5.0000000000000001E-4</v>
      </c>
      <c r="W3" s="4">
        <f>-V3</f>
        <v>-5.0000000000000001E-4</v>
      </c>
      <c r="Y3" s="4">
        <f>U3*2.13</f>
        <v>0</v>
      </c>
      <c r="Z3" s="4">
        <f t="shared" ref="Z3" si="3">V3*2.13</f>
        <v>1.065E-3</v>
      </c>
      <c r="AA3" s="4">
        <f t="shared" ref="AA3" si="4">W3*2.13</f>
        <v>-1.065E-3</v>
      </c>
      <c r="AB3" s="4"/>
      <c r="AC3" s="4">
        <f>Z3-AA3</f>
        <v>2.1299999999999999E-3</v>
      </c>
      <c r="AF3" s="4">
        <f>E3*2.13</f>
        <v>0</v>
      </c>
      <c r="AG3" s="4">
        <f t="shared" ref="AG3:AG37" si="5">F3*2.13</f>
        <v>1.065E-3</v>
      </c>
      <c r="AH3" s="4">
        <f t="shared" ref="AH3:AH37" si="6">G3*2.13</f>
        <v>1.065E-3</v>
      </c>
    </row>
    <row r="4" spans="5:34">
      <c r="E4" s="4">
        <v>1.1000000000000001E-3</v>
      </c>
      <c r="F4" s="4">
        <v>6.1999999999999998E-3</v>
      </c>
      <c r="G4" s="4">
        <v>-4.4999999999999997E-3</v>
      </c>
      <c r="I4" s="4">
        <f t="shared" si="1"/>
        <v>1.1000000000000001E-3</v>
      </c>
      <c r="J4" s="4">
        <f t="shared" si="0"/>
        <v>6.1999999999999998E-3</v>
      </c>
      <c r="K4" s="4">
        <f t="shared" ref="K4:K37" si="7">-J4</f>
        <v>-6.1999999999999998E-3</v>
      </c>
      <c r="L4" s="4">
        <f t="shared" ref="L4:L37" si="8">K4+2*I4/0.75*0.0541</f>
        <v>-6.0413066666666661E-3</v>
      </c>
      <c r="M4" s="4">
        <f t="shared" ref="M4:M37" si="9">K4+2*I4/0.6913*0.0641</f>
        <v>-5.9960075220598869E-3</v>
      </c>
      <c r="U4" s="4">
        <f t="shared" si="2"/>
        <v>1.1000000000000001E-3</v>
      </c>
      <c r="V4" s="4">
        <f t="shared" ref="V4:V36" si="10">J4-I4/0.6913*0.0641</f>
        <v>6.0980037610299433E-3</v>
      </c>
      <c r="W4" s="4">
        <f t="shared" ref="W4:W36" si="11">-V4</f>
        <v>-6.0980037610299433E-3</v>
      </c>
      <c r="Y4" s="4">
        <f>U4*2.5</f>
        <v>2.7500000000000003E-3</v>
      </c>
      <c r="Z4" s="4">
        <f>V4*2.5</f>
        <v>1.5245009402574859E-2</v>
      </c>
      <c r="AA4" s="4">
        <f>W4*2.5</f>
        <v>-1.5245009402574859E-2</v>
      </c>
      <c r="AB4" s="4"/>
      <c r="AC4" s="4">
        <f t="shared" ref="AC4:AC36" si="12">Z4-AA4</f>
        <v>3.0490018805149718E-2</v>
      </c>
      <c r="AF4" s="4">
        <f t="shared" ref="AF4:AF37" si="13">E4*2.13</f>
        <v>2.343E-3</v>
      </c>
      <c r="AG4" s="4">
        <f t="shared" si="5"/>
        <v>1.3205999999999999E-2</v>
      </c>
      <c r="AH4" s="4">
        <f t="shared" si="6"/>
        <v>-9.584999999999998E-3</v>
      </c>
    </row>
    <row r="5" spans="5:34">
      <c r="E5" s="4">
        <v>4.3E-3</v>
      </c>
      <c r="F5" s="4">
        <v>1.2500000000000001E-2</v>
      </c>
      <c r="G5" s="4">
        <v>-8.9999999999999993E-3</v>
      </c>
      <c r="I5" s="4">
        <f t="shared" si="1"/>
        <v>4.3E-3</v>
      </c>
      <c r="J5" s="4">
        <f t="shared" si="0"/>
        <v>1.2500000000000001E-2</v>
      </c>
      <c r="K5" s="4">
        <f t="shared" si="7"/>
        <v>-1.2500000000000001E-2</v>
      </c>
      <c r="L5" s="4">
        <f t="shared" si="8"/>
        <v>-1.1879653333333334E-2</v>
      </c>
      <c r="M5" s="4">
        <f t="shared" si="9"/>
        <v>-1.1702574858961378E-2</v>
      </c>
      <c r="U5" s="4">
        <f t="shared" si="2"/>
        <v>4.3E-3</v>
      </c>
      <c r="V5" s="4">
        <f t="shared" si="10"/>
        <v>1.2101287429480689E-2</v>
      </c>
      <c r="W5" s="4">
        <f t="shared" si="11"/>
        <v>-1.2101287429480689E-2</v>
      </c>
      <c r="Y5" s="4">
        <f t="shared" ref="Y5:Y37" si="14">U5*2.5</f>
        <v>1.0749999999999999E-2</v>
      </c>
      <c r="Z5" s="4">
        <f t="shared" ref="Z5:Z37" si="15">V5*2.5</f>
        <v>3.0253218573701723E-2</v>
      </c>
      <c r="AA5" s="4">
        <f t="shared" ref="AA5:AA37" si="16">W5*2.5</f>
        <v>-3.0253218573701723E-2</v>
      </c>
      <c r="AB5" s="4"/>
      <c r="AC5" s="4">
        <f t="shared" si="12"/>
        <v>6.0506437147403447E-2</v>
      </c>
      <c r="AF5" s="4">
        <f t="shared" si="13"/>
        <v>9.1589999999999987E-3</v>
      </c>
      <c r="AG5" s="4">
        <f t="shared" si="5"/>
        <v>2.6624999999999999E-2</v>
      </c>
      <c r="AH5" s="4">
        <f t="shared" si="6"/>
        <v>-1.9169999999999996E-2</v>
      </c>
    </row>
    <row r="6" spans="5:34">
      <c r="E6" s="4">
        <v>9.5999999999999992E-3</v>
      </c>
      <c r="F6" s="4">
        <v>1.9400000000000001E-2</v>
      </c>
      <c r="G6" s="4">
        <v>-1.2999999999999999E-2</v>
      </c>
      <c r="I6" s="4">
        <f t="shared" si="1"/>
        <v>9.5999999999999992E-3</v>
      </c>
      <c r="J6" s="4">
        <f t="shared" si="0"/>
        <v>1.9400000000000001E-2</v>
      </c>
      <c r="K6" s="4">
        <f t="shared" si="7"/>
        <v>-1.9400000000000001E-2</v>
      </c>
      <c r="L6" s="4">
        <f t="shared" si="8"/>
        <v>-1.801504E-2</v>
      </c>
      <c r="M6" s="4">
        <f t="shared" si="9"/>
        <v>-1.761970201070447E-2</v>
      </c>
      <c r="U6" s="4">
        <f t="shared" si="2"/>
        <v>9.5999999999999992E-3</v>
      </c>
      <c r="V6" s="4">
        <f t="shared" si="10"/>
        <v>1.8509851005352237E-2</v>
      </c>
      <c r="W6" s="4">
        <f t="shared" si="11"/>
        <v>-1.8509851005352237E-2</v>
      </c>
      <c r="Y6" s="4">
        <f t="shared" si="14"/>
        <v>2.3999999999999997E-2</v>
      </c>
      <c r="Z6" s="4">
        <f t="shared" si="15"/>
        <v>4.6274627513380594E-2</v>
      </c>
      <c r="AA6" s="4">
        <f t="shared" si="16"/>
        <v>-4.6274627513380594E-2</v>
      </c>
      <c r="AB6" s="4"/>
      <c r="AC6" s="4">
        <f t="shared" si="12"/>
        <v>9.2549255026761187E-2</v>
      </c>
      <c r="AF6" s="4">
        <f t="shared" si="13"/>
        <v>2.0447999999999997E-2</v>
      </c>
      <c r="AG6" s="4">
        <f t="shared" si="5"/>
        <v>4.1321999999999998E-2</v>
      </c>
      <c r="AH6" s="4">
        <f t="shared" si="6"/>
        <v>-2.7689999999999996E-2</v>
      </c>
    </row>
    <row r="7" spans="5:34">
      <c r="E7" s="4">
        <v>1.7000000000000001E-2</v>
      </c>
      <c r="F7" s="4">
        <v>2.6499999999999999E-2</v>
      </c>
      <c r="G7" s="4">
        <v>-1.6500000000000001E-2</v>
      </c>
      <c r="I7" s="4">
        <f t="shared" si="1"/>
        <v>1.7000000000000001E-2</v>
      </c>
      <c r="J7" s="4">
        <f t="shared" si="0"/>
        <v>2.6499999999999999E-2</v>
      </c>
      <c r="K7" s="4">
        <f t="shared" si="7"/>
        <v>-2.6499999999999999E-2</v>
      </c>
      <c r="L7" s="4">
        <f t="shared" si="8"/>
        <v>-2.4047466666666666E-2</v>
      </c>
      <c r="M7" s="4">
        <f t="shared" si="9"/>
        <v>-2.3347388977289163E-2</v>
      </c>
      <c r="U7" s="4">
        <f t="shared" si="2"/>
        <v>1.7000000000000001E-2</v>
      </c>
      <c r="V7" s="4">
        <f t="shared" si="10"/>
        <v>2.4923694488644583E-2</v>
      </c>
      <c r="W7" s="4">
        <f t="shared" si="11"/>
        <v>-2.4923694488644583E-2</v>
      </c>
      <c r="Y7" s="4">
        <f t="shared" si="14"/>
        <v>4.2500000000000003E-2</v>
      </c>
      <c r="Z7" s="4">
        <f t="shared" si="15"/>
        <v>6.2309236221611455E-2</v>
      </c>
      <c r="AA7" s="4">
        <f t="shared" si="16"/>
        <v>-6.2309236221611455E-2</v>
      </c>
      <c r="AB7" s="4"/>
      <c r="AC7" s="4">
        <f t="shared" si="12"/>
        <v>0.12461847244322291</v>
      </c>
      <c r="AF7" s="4">
        <f t="shared" si="13"/>
        <v>3.6209999999999999E-2</v>
      </c>
      <c r="AG7" s="4">
        <f t="shared" si="5"/>
        <v>5.6444999999999995E-2</v>
      </c>
      <c r="AH7" s="4">
        <f t="shared" si="6"/>
        <v>-3.5145000000000003E-2</v>
      </c>
    </row>
    <row r="8" spans="5:34">
      <c r="E8" s="4">
        <v>2.6499999999999999E-2</v>
      </c>
      <c r="F8" s="4">
        <v>3.3500000000000002E-2</v>
      </c>
      <c r="G8" s="4">
        <v>-1.9599999999999999E-2</v>
      </c>
      <c r="I8" s="4">
        <f t="shared" si="1"/>
        <v>2.6499999999999999E-2</v>
      </c>
      <c r="J8" s="4">
        <f t="shared" si="0"/>
        <v>3.3500000000000002E-2</v>
      </c>
      <c r="K8" s="4">
        <f t="shared" si="7"/>
        <v>-3.3500000000000002E-2</v>
      </c>
      <c r="L8" s="4">
        <f t="shared" si="8"/>
        <v>-2.9676933333333336E-2</v>
      </c>
      <c r="M8" s="4">
        <f t="shared" si="9"/>
        <v>-2.8585635758715464E-2</v>
      </c>
      <c r="U8" s="4">
        <f t="shared" si="2"/>
        <v>2.6499999999999999E-2</v>
      </c>
      <c r="V8" s="4">
        <f t="shared" si="10"/>
        <v>3.1042817879357733E-2</v>
      </c>
      <c r="W8" s="4">
        <f t="shared" si="11"/>
        <v>-3.1042817879357733E-2</v>
      </c>
      <c r="Y8" s="4">
        <f t="shared" si="14"/>
        <v>6.6250000000000003E-2</v>
      </c>
      <c r="Z8" s="4">
        <f t="shared" si="15"/>
        <v>7.7607044698394329E-2</v>
      </c>
      <c r="AA8" s="4">
        <f t="shared" si="16"/>
        <v>-7.7607044698394329E-2</v>
      </c>
      <c r="AB8" s="4"/>
      <c r="AC8" s="4">
        <f t="shared" si="12"/>
        <v>0.15521408939678866</v>
      </c>
      <c r="AF8" s="4">
        <f t="shared" si="13"/>
        <v>5.6444999999999995E-2</v>
      </c>
      <c r="AG8" s="4">
        <f t="shared" si="5"/>
        <v>7.1355000000000002E-2</v>
      </c>
      <c r="AH8" s="4">
        <f t="shared" si="6"/>
        <v>-4.1747999999999993E-2</v>
      </c>
    </row>
    <row r="9" spans="5:34">
      <c r="E9" s="4">
        <v>3.8100000000000002E-2</v>
      </c>
      <c r="F9" s="4">
        <v>4.0300000000000002E-2</v>
      </c>
      <c r="G9" s="4">
        <v>-2.2100000000000002E-2</v>
      </c>
      <c r="I9" s="4">
        <f t="shared" si="1"/>
        <v>3.8100000000000002E-2</v>
      </c>
      <c r="J9" s="4">
        <f t="shared" si="0"/>
        <v>4.0300000000000002E-2</v>
      </c>
      <c r="K9" s="4">
        <f t="shared" si="7"/>
        <v>-4.0300000000000002E-2</v>
      </c>
      <c r="L9" s="4">
        <f t="shared" si="8"/>
        <v>-3.4803440000000005E-2</v>
      </c>
      <c r="M9" s="4">
        <f t="shared" si="9"/>
        <v>-3.3234442354983365E-2</v>
      </c>
      <c r="U9" s="4">
        <f t="shared" si="2"/>
        <v>3.8100000000000002E-2</v>
      </c>
      <c r="V9" s="4">
        <f t="shared" si="10"/>
        <v>3.6767221177491684E-2</v>
      </c>
      <c r="W9" s="4">
        <f t="shared" si="11"/>
        <v>-3.6767221177491684E-2</v>
      </c>
      <c r="Y9" s="4">
        <f t="shared" si="14"/>
        <v>9.5250000000000001E-2</v>
      </c>
      <c r="Z9" s="4">
        <f t="shared" si="15"/>
        <v>9.1918052943729206E-2</v>
      </c>
      <c r="AA9" s="4">
        <f t="shared" si="16"/>
        <v>-9.1918052943729206E-2</v>
      </c>
      <c r="AB9" s="4"/>
      <c r="AC9" s="4">
        <f t="shared" si="12"/>
        <v>0.18383610588745841</v>
      </c>
      <c r="AF9" s="4">
        <f t="shared" si="13"/>
        <v>8.1153000000000003E-2</v>
      </c>
      <c r="AG9" s="4">
        <f t="shared" si="5"/>
        <v>8.5838999999999999E-2</v>
      </c>
      <c r="AH9" s="4">
        <f t="shared" si="6"/>
        <v>-4.7073000000000004E-2</v>
      </c>
    </row>
    <row r="10" spans="5:34">
      <c r="E10" s="4">
        <v>5.16E-2</v>
      </c>
      <c r="F10" s="4">
        <v>4.6800000000000001E-2</v>
      </c>
      <c r="G10" s="4">
        <v>-2.41E-2</v>
      </c>
      <c r="I10" s="4">
        <f t="shared" si="1"/>
        <v>5.16E-2</v>
      </c>
      <c r="J10" s="4">
        <f t="shared" si="0"/>
        <v>4.6800000000000001E-2</v>
      </c>
      <c r="K10" s="4">
        <f t="shared" si="7"/>
        <v>-4.6800000000000001E-2</v>
      </c>
      <c r="L10" s="4">
        <f t="shared" si="8"/>
        <v>-3.9355840000000003E-2</v>
      </c>
      <c r="M10" s="4">
        <f t="shared" si="9"/>
        <v>-3.7230898307536522E-2</v>
      </c>
      <c r="U10" s="4">
        <f t="shared" si="2"/>
        <v>5.16E-2</v>
      </c>
      <c r="V10" s="4">
        <f t="shared" si="10"/>
        <v>4.2015449153768265E-2</v>
      </c>
      <c r="W10" s="4">
        <f t="shared" si="11"/>
        <v>-4.2015449153768265E-2</v>
      </c>
      <c r="Y10" s="4">
        <f t="shared" si="14"/>
        <v>0.129</v>
      </c>
      <c r="Z10" s="4">
        <f t="shared" si="15"/>
        <v>0.10503862288442066</v>
      </c>
      <c r="AA10" s="4">
        <f t="shared" si="16"/>
        <v>-0.10503862288442066</v>
      </c>
      <c r="AB10" s="4"/>
      <c r="AC10" s="4">
        <f t="shared" si="12"/>
        <v>0.21007724576884132</v>
      </c>
      <c r="AF10" s="4">
        <f t="shared" si="13"/>
        <v>0.10990799999999999</v>
      </c>
      <c r="AG10" s="4">
        <f t="shared" si="5"/>
        <v>9.9683999999999995E-2</v>
      </c>
      <c r="AH10" s="4">
        <f t="shared" si="6"/>
        <v>-5.1332999999999997E-2</v>
      </c>
    </row>
    <row r="11" spans="5:34">
      <c r="E11" s="4">
        <v>6.7000000000000004E-2</v>
      </c>
      <c r="F11" s="4">
        <v>5.3100000000000001E-2</v>
      </c>
      <c r="G11" s="4">
        <v>-2.5700000000000001E-2</v>
      </c>
      <c r="I11" s="4">
        <f t="shared" si="1"/>
        <v>6.7000000000000004E-2</v>
      </c>
      <c r="J11" s="4">
        <f t="shared" si="0"/>
        <v>5.3100000000000001E-2</v>
      </c>
      <c r="K11" s="4">
        <f t="shared" si="7"/>
        <v>-5.3100000000000001E-2</v>
      </c>
      <c r="L11" s="4">
        <f t="shared" si="8"/>
        <v>-4.3434133333333333E-2</v>
      </c>
      <c r="M11" s="4">
        <f t="shared" si="9"/>
        <v>-4.0675003616374945E-2</v>
      </c>
      <c r="U11" s="4">
        <f t="shared" si="2"/>
        <v>6.7000000000000004E-2</v>
      </c>
      <c r="V11" s="4">
        <f t="shared" si="10"/>
        <v>4.6887501808187473E-2</v>
      </c>
      <c r="W11" s="4">
        <f t="shared" si="11"/>
        <v>-4.6887501808187473E-2</v>
      </c>
      <c r="Y11" s="4">
        <f t="shared" si="14"/>
        <v>0.16750000000000001</v>
      </c>
      <c r="Z11" s="4">
        <f t="shared" si="15"/>
        <v>0.11721875452046868</v>
      </c>
      <c r="AA11" s="4">
        <f t="shared" si="16"/>
        <v>-0.11721875452046868</v>
      </c>
      <c r="AB11" s="4"/>
      <c r="AC11" s="4">
        <f t="shared" si="12"/>
        <v>0.23443750904093735</v>
      </c>
      <c r="AF11" s="4">
        <f t="shared" si="13"/>
        <v>0.14271</v>
      </c>
      <c r="AG11" s="4">
        <f t="shared" si="5"/>
        <v>0.113103</v>
      </c>
      <c r="AH11" s="4">
        <f t="shared" si="6"/>
        <v>-5.4740999999999998E-2</v>
      </c>
    </row>
    <row r="12" spans="5:34">
      <c r="E12" s="4">
        <v>8.43E-2</v>
      </c>
      <c r="F12" s="4">
        <v>5.9400000000000001E-2</v>
      </c>
      <c r="G12" s="4">
        <v>-2.6800000000000001E-2</v>
      </c>
      <c r="I12" s="4">
        <f t="shared" si="1"/>
        <v>8.43E-2</v>
      </c>
      <c r="J12" s="4">
        <f t="shared" si="0"/>
        <v>5.9400000000000001E-2</v>
      </c>
      <c r="K12" s="4">
        <f t="shared" si="7"/>
        <v>-5.9400000000000001E-2</v>
      </c>
      <c r="L12" s="4">
        <f t="shared" si="8"/>
        <v>-4.723832E-2</v>
      </c>
      <c r="M12" s="4">
        <f t="shared" si="9"/>
        <v>-4.3766758281498626E-2</v>
      </c>
      <c r="U12" s="4">
        <f t="shared" si="2"/>
        <v>8.43E-2</v>
      </c>
      <c r="V12" s="4">
        <f t="shared" si="10"/>
        <v>5.1583379140749314E-2</v>
      </c>
      <c r="W12" s="4">
        <f t="shared" si="11"/>
        <v>-5.1583379140749314E-2</v>
      </c>
      <c r="Y12" s="4">
        <f t="shared" si="14"/>
        <v>0.21074999999999999</v>
      </c>
      <c r="Z12" s="4">
        <f t="shared" si="15"/>
        <v>0.12895844785187327</v>
      </c>
      <c r="AA12" s="4">
        <f t="shared" si="16"/>
        <v>-0.12895844785187327</v>
      </c>
      <c r="AB12" s="4"/>
      <c r="AC12" s="4">
        <f t="shared" si="12"/>
        <v>0.25791689570374654</v>
      </c>
      <c r="AF12" s="4">
        <f t="shared" si="13"/>
        <v>0.179559</v>
      </c>
      <c r="AG12" s="4">
        <f t="shared" si="5"/>
        <v>0.126522</v>
      </c>
      <c r="AH12" s="4">
        <f t="shared" si="6"/>
        <v>-5.7083999999999996E-2</v>
      </c>
    </row>
    <row r="13" spans="5:34">
      <c r="E13" s="4">
        <v>0.1033</v>
      </c>
      <c r="F13" s="4">
        <v>6.5500000000000003E-2</v>
      </c>
      <c r="G13" s="4">
        <v>-2.76E-2</v>
      </c>
      <c r="I13" s="4">
        <f t="shared" si="1"/>
        <v>0.1033</v>
      </c>
      <c r="J13" s="4">
        <f t="shared" si="0"/>
        <v>6.5500000000000003E-2</v>
      </c>
      <c r="K13" s="4">
        <f t="shared" si="7"/>
        <v>-6.5500000000000003E-2</v>
      </c>
      <c r="L13" s="4">
        <f t="shared" si="8"/>
        <v>-5.0597253333333335E-2</v>
      </c>
      <c r="M13" s="4">
        <f t="shared" si="9"/>
        <v>-4.6343251844351223E-2</v>
      </c>
      <c r="U13" s="4">
        <f t="shared" si="2"/>
        <v>0.1033</v>
      </c>
      <c r="V13" s="4">
        <f t="shared" si="10"/>
        <v>5.5921625922175616E-2</v>
      </c>
      <c r="W13" s="4">
        <f t="shared" si="11"/>
        <v>-5.5921625922175616E-2</v>
      </c>
      <c r="Y13" s="4">
        <f t="shared" si="14"/>
        <v>0.25824999999999998</v>
      </c>
      <c r="Z13" s="4">
        <f t="shared" si="15"/>
        <v>0.13980406480543905</v>
      </c>
      <c r="AA13" s="4">
        <f t="shared" si="16"/>
        <v>-0.13980406480543905</v>
      </c>
      <c r="AB13" s="9"/>
      <c r="AC13" s="9">
        <f t="shared" si="12"/>
        <v>0.27960812961087811</v>
      </c>
      <c r="AD13" s="1">
        <v>0.1</v>
      </c>
      <c r="AE13" t="s">
        <v>11</v>
      </c>
      <c r="AF13" s="4">
        <f t="shared" si="13"/>
        <v>0.220029</v>
      </c>
      <c r="AG13" s="4">
        <f t="shared" si="5"/>
        <v>0.139515</v>
      </c>
      <c r="AH13" s="4">
        <f t="shared" si="6"/>
        <v>-5.8787999999999993E-2</v>
      </c>
    </row>
    <row r="14" spans="5:34">
      <c r="E14" s="4">
        <v>0.1241</v>
      </c>
      <c r="F14" s="4">
        <v>7.1300000000000002E-2</v>
      </c>
      <c r="G14" s="4">
        <v>-2.8199999999999999E-2</v>
      </c>
      <c r="I14" s="4">
        <f t="shared" si="1"/>
        <v>0.1241</v>
      </c>
      <c r="J14" s="4">
        <f t="shared" si="0"/>
        <v>7.1300000000000002E-2</v>
      </c>
      <c r="K14" s="4">
        <f t="shared" si="7"/>
        <v>-7.1300000000000002E-2</v>
      </c>
      <c r="L14" s="4">
        <f t="shared" si="8"/>
        <v>-5.3396506666666663E-2</v>
      </c>
      <c r="M14" s="4">
        <f t="shared" si="9"/>
        <v>-4.8285939534210912E-2</v>
      </c>
      <c r="U14" s="4">
        <f t="shared" si="2"/>
        <v>0.1241</v>
      </c>
      <c r="V14" s="4">
        <f t="shared" si="10"/>
        <v>5.9792969767105457E-2</v>
      </c>
      <c r="W14" s="4">
        <f t="shared" si="11"/>
        <v>-5.9792969767105457E-2</v>
      </c>
      <c r="Y14" s="4">
        <f t="shared" si="14"/>
        <v>0.31025000000000003</v>
      </c>
      <c r="Z14" s="4">
        <f t="shared" si="15"/>
        <v>0.14948242441776363</v>
      </c>
      <c r="AA14" s="4">
        <f t="shared" si="16"/>
        <v>-0.14948242441776363</v>
      </c>
      <c r="AB14" s="4"/>
      <c r="AC14" s="4">
        <f t="shared" si="12"/>
        <v>0.29896484883552726</v>
      </c>
      <c r="AF14" s="4">
        <f t="shared" si="13"/>
        <v>0.26433299999999998</v>
      </c>
      <c r="AG14" s="4">
        <f t="shared" si="5"/>
        <v>0.151869</v>
      </c>
      <c r="AH14" s="4">
        <f t="shared" si="6"/>
        <v>-6.0065999999999994E-2</v>
      </c>
    </row>
    <row r="15" spans="5:34">
      <c r="E15" s="4">
        <v>0.14649999999999999</v>
      </c>
      <c r="F15" s="4">
        <v>7.6600000000000001E-2</v>
      </c>
      <c r="G15" s="4">
        <v>-2.8400000000000002E-2</v>
      </c>
      <c r="I15" s="4">
        <f t="shared" si="1"/>
        <v>0.14649999999999999</v>
      </c>
      <c r="J15" s="4">
        <f t="shared" si="0"/>
        <v>7.6600000000000001E-2</v>
      </c>
      <c r="K15" s="4">
        <f t="shared" si="7"/>
        <v>-7.6600000000000001E-2</v>
      </c>
      <c r="L15" s="4">
        <f t="shared" si="8"/>
        <v>-5.5464933333333334E-2</v>
      </c>
      <c r="M15" s="4">
        <f t="shared" si="9"/>
        <v>-4.9431910892521337E-2</v>
      </c>
      <c r="U15" s="4">
        <f t="shared" si="2"/>
        <v>0.14649999999999999</v>
      </c>
      <c r="V15" s="4">
        <f t="shared" si="10"/>
        <v>6.3015955446260666E-2</v>
      </c>
      <c r="W15" s="4">
        <f t="shared" si="11"/>
        <v>-6.3015955446260666E-2</v>
      </c>
      <c r="Y15" s="4">
        <f t="shared" si="14"/>
        <v>0.36624999999999996</v>
      </c>
      <c r="Z15" s="4">
        <f t="shared" si="15"/>
        <v>0.15753988861565166</v>
      </c>
      <c r="AA15" s="4">
        <f t="shared" si="16"/>
        <v>-0.15753988861565166</v>
      </c>
      <c r="AB15" s="4"/>
      <c r="AC15" s="4">
        <f t="shared" si="12"/>
        <v>0.31507977723130332</v>
      </c>
      <c r="AF15" s="4">
        <f t="shared" si="13"/>
        <v>0.31204499999999996</v>
      </c>
      <c r="AG15" s="4">
        <f t="shared" si="5"/>
        <v>0.163158</v>
      </c>
      <c r="AH15" s="4">
        <f t="shared" si="6"/>
        <v>-6.0491999999999997E-2</v>
      </c>
    </row>
    <row r="16" spans="5:34">
      <c r="E16" s="4">
        <v>0.17030000000000001</v>
      </c>
      <c r="F16" s="4">
        <v>8.1100000000000005E-2</v>
      </c>
      <c r="G16" s="4">
        <v>-2.8299999999999999E-2</v>
      </c>
      <c r="I16" s="4">
        <f t="shared" si="1"/>
        <v>0.17030000000000001</v>
      </c>
      <c r="J16" s="4">
        <f t="shared" si="0"/>
        <v>8.1100000000000005E-2</v>
      </c>
      <c r="K16" s="4">
        <f t="shared" si="7"/>
        <v>-8.1100000000000005E-2</v>
      </c>
      <c r="L16" s="4">
        <f t="shared" si="8"/>
        <v>-5.6531386666666669E-2</v>
      </c>
      <c r="M16" s="4">
        <f t="shared" si="9"/>
        <v>-4.951825546072617E-2</v>
      </c>
      <c r="U16" s="4">
        <f t="shared" si="2"/>
        <v>0.17030000000000001</v>
      </c>
      <c r="V16" s="4">
        <f t="shared" si="10"/>
        <v>6.5309127730363084E-2</v>
      </c>
      <c r="W16" s="4">
        <f t="shared" si="11"/>
        <v>-6.5309127730363084E-2</v>
      </c>
      <c r="Y16" s="4">
        <f t="shared" si="14"/>
        <v>0.42575000000000002</v>
      </c>
      <c r="Z16" s="4">
        <f t="shared" si="15"/>
        <v>0.1632728193259077</v>
      </c>
      <c r="AA16" s="4">
        <f t="shared" si="16"/>
        <v>-0.1632728193259077</v>
      </c>
      <c r="AB16" s="4"/>
      <c r="AC16" s="4">
        <f t="shared" si="12"/>
        <v>0.32654563865181541</v>
      </c>
      <c r="AF16" s="4">
        <f t="shared" si="13"/>
        <v>0.36273899999999998</v>
      </c>
      <c r="AG16" s="4">
        <f t="shared" si="5"/>
        <v>0.17274300000000001</v>
      </c>
      <c r="AH16" s="4">
        <f t="shared" si="6"/>
        <v>-6.0278999999999992E-2</v>
      </c>
    </row>
    <row r="17" spans="5:34">
      <c r="E17" s="4">
        <v>0.1956</v>
      </c>
      <c r="F17" s="4">
        <v>8.48E-2</v>
      </c>
      <c r="G17" s="4">
        <v>-2.8000000000000001E-2</v>
      </c>
      <c r="I17" s="4">
        <f t="shared" si="1"/>
        <v>0.1956</v>
      </c>
      <c r="J17" s="4">
        <f t="shared" si="0"/>
        <v>8.48E-2</v>
      </c>
      <c r="K17" s="4">
        <f t="shared" si="7"/>
        <v>-8.48E-2</v>
      </c>
      <c r="L17" s="4">
        <f t="shared" si="8"/>
        <v>-5.6581439999999997E-2</v>
      </c>
      <c r="M17" s="4">
        <f t="shared" si="9"/>
        <v>-4.8526428468103573E-2</v>
      </c>
      <c r="U17" s="4">
        <f t="shared" si="2"/>
        <v>0.1956</v>
      </c>
      <c r="V17" s="4">
        <f t="shared" si="10"/>
        <v>6.666321423405179E-2</v>
      </c>
      <c r="W17" s="4">
        <f t="shared" si="11"/>
        <v>-6.666321423405179E-2</v>
      </c>
      <c r="Y17" s="4">
        <f t="shared" si="14"/>
        <v>0.48899999999999999</v>
      </c>
      <c r="Z17" s="4">
        <f t="shared" si="15"/>
        <v>0.16665803558512948</v>
      </c>
      <c r="AA17" s="4">
        <f t="shared" si="16"/>
        <v>-0.16665803558512948</v>
      </c>
      <c r="AB17" s="4"/>
      <c r="AC17" s="4">
        <f t="shared" si="12"/>
        <v>0.33331607117025897</v>
      </c>
      <c r="AF17" s="4">
        <f t="shared" si="13"/>
        <v>0.416628</v>
      </c>
      <c r="AG17" s="4">
        <f t="shared" si="5"/>
        <v>0.18062399999999998</v>
      </c>
      <c r="AH17" s="4">
        <f t="shared" si="6"/>
        <v>-5.9639999999999999E-2</v>
      </c>
    </row>
    <row r="18" spans="5:34">
      <c r="E18" s="4">
        <v>0.22220000000000001</v>
      </c>
      <c r="F18" s="4">
        <v>8.77E-2</v>
      </c>
      <c r="G18" s="4">
        <v>-2.7300000000000001E-2</v>
      </c>
      <c r="I18" s="4">
        <f t="shared" si="1"/>
        <v>0.22220000000000001</v>
      </c>
      <c r="J18" s="4">
        <f t="shared" si="0"/>
        <v>8.77E-2</v>
      </c>
      <c r="K18" s="4">
        <f t="shared" si="7"/>
        <v>-8.77E-2</v>
      </c>
      <c r="L18" s="4">
        <f t="shared" si="8"/>
        <v>-5.5643946666666666E-2</v>
      </c>
      <c r="M18" s="4">
        <f t="shared" si="9"/>
        <v>-4.6493519456097206E-2</v>
      </c>
      <c r="U18" s="4">
        <f t="shared" si="2"/>
        <v>0.22220000000000001</v>
      </c>
      <c r="V18" s="4">
        <f t="shared" si="10"/>
        <v>6.7096759728048599E-2</v>
      </c>
      <c r="W18" s="4">
        <f t="shared" si="11"/>
        <v>-6.7096759728048599E-2</v>
      </c>
      <c r="Y18" s="4">
        <f t="shared" si="14"/>
        <v>0.55549999999999999</v>
      </c>
      <c r="Z18" s="4">
        <f t="shared" si="15"/>
        <v>0.16774189932012151</v>
      </c>
      <c r="AA18" s="4">
        <f t="shared" si="16"/>
        <v>-0.16774189932012151</v>
      </c>
      <c r="AB18" s="4"/>
      <c r="AC18" s="4">
        <f t="shared" si="12"/>
        <v>0.33548379864024302</v>
      </c>
      <c r="AF18" s="4">
        <f t="shared" si="13"/>
        <v>0.47328599999999998</v>
      </c>
      <c r="AG18" s="4">
        <f t="shared" si="5"/>
        <v>0.18680099999999999</v>
      </c>
      <c r="AH18" s="4">
        <f t="shared" si="6"/>
        <v>-5.8148999999999999E-2</v>
      </c>
    </row>
    <row r="19" spans="5:34">
      <c r="E19" s="4">
        <v>0.25</v>
      </c>
      <c r="F19" s="4">
        <v>0.09</v>
      </c>
      <c r="G19" s="4">
        <v>-2.6499999999999999E-2</v>
      </c>
      <c r="I19" s="4">
        <f t="shared" si="1"/>
        <v>0.25</v>
      </c>
      <c r="J19" s="4">
        <f t="shared" si="0"/>
        <v>0.09</v>
      </c>
      <c r="K19" s="4">
        <f t="shared" si="7"/>
        <v>-0.09</v>
      </c>
      <c r="L19" s="4">
        <f t="shared" si="8"/>
        <v>-5.3933333333333333E-2</v>
      </c>
      <c r="M19" s="4">
        <f t="shared" si="9"/>
        <v>-4.3638073195428895E-2</v>
      </c>
      <c r="U19" s="4">
        <f t="shared" si="2"/>
        <v>0.25</v>
      </c>
      <c r="V19" s="4">
        <f t="shared" si="10"/>
        <v>6.6819036597714446E-2</v>
      </c>
      <c r="W19" s="4">
        <f t="shared" si="11"/>
        <v>-6.6819036597714446E-2</v>
      </c>
      <c r="Y19" s="4">
        <f t="shared" si="14"/>
        <v>0.625</v>
      </c>
      <c r="Z19" s="4">
        <f t="shared" si="15"/>
        <v>0.16704759149428611</v>
      </c>
      <c r="AA19" s="4">
        <f t="shared" si="16"/>
        <v>-0.16704759149428611</v>
      </c>
      <c r="AB19" s="4"/>
      <c r="AC19" s="4">
        <f t="shared" si="12"/>
        <v>0.33409518298857221</v>
      </c>
      <c r="AF19" s="4">
        <f t="shared" si="13"/>
        <v>0.53249999999999997</v>
      </c>
      <c r="AG19" s="4">
        <f t="shared" si="5"/>
        <v>0.19169999999999998</v>
      </c>
      <c r="AH19" s="4">
        <f t="shared" si="6"/>
        <v>-5.6444999999999995E-2</v>
      </c>
    </row>
    <row r="20" spans="5:34">
      <c r="E20" s="4">
        <v>0.27889999999999998</v>
      </c>
      <c r="F20" s="4">
        <v>9.1600000000000001E-2</v>
      </c>
      <c r="G20" s="4">
        <v>-2.5600000000000001E-2</v>
      </c>
      <c r="I20" s="4">
        <f t="shared" si="1"/>
        <v>0.27889999999999998</v>
      </c>
      <c r="J20" s="4">
        <f t="shared" si="0"/>
        <v>9.1600000000000001E-2</v>
      </c>
      <c r="K20" s="4">
        <f t="shared" si="7"/>
        <v>-9.1600000000000001E-2</v>
      </c>
      <c r="L20" s="4">
        <f t="shared" si="8"/>
        <v>-5.1364026666666673E-2</v>
      </c>
      <c r="M20" s="4">
        <f t="shared" si="9"/>
        <v>-3.9878634456820487E-2</v>
      </c>
      <c r="U20" s="4">
        <f t="shared" si="2"/>
        <v>0.27889999999999998</v>
      </c>
      <c r="V20" s="4">
        <f t="shared" si="10"/>
        <v>6.5739317228410241E-2</v>
      </c>
      <c r="W20" s="4">
        <f t="shared" si="11"/>
        <v>-6.5739317228410241E-2</v>
      </c>
      <c r="Y20" s="4">
        <f t="shared" si="14"/>
        <v>0.69724999999999993</v>
      </c>
      <c r="Z20" s="4">
        <f t="shared" si="15"/>
        <v>0.16434829307102561</v>
      </c>
      <c r="AA20" s="4">
        <f t="shared" si="16"/>
        <v>-0.16434829307102561</v>
      </c>
      <c r="AB20" s="4"/>
      <c r="AC20" s="4">
        <f t="shared" si="12"/>
        <v>0.32869658614205122</v>
      </c>
      <c r="AF20" s="4">
        <f t="shared" si="13"/>
        <v>0.59405699999999995</v>
      </c>
      <c r="AG20" s="4">
        <f t="shared" si="5"/>
        <v>0.195108</v>
      </c>
      <c r="AH20" s="4">
        <f t="shared" si="6"/>
        <v>-5.4528E-2</v>
      </c>
    </row>
    <row r="21" spans="5:34">
      <c r="E21" s="4">
        <v>0.30869999999999997</v>
      </c>
      <c r="F21" s="4">
        <v>9.2700000000000005E-2</v>
      </c>
      <c r="G21" s="4">
        <v>-2.46E-2</v>
      </c>
      <c r="I21" s="4">
        <f t="shared" si="1"/>
        <v>0.30869999999999997</v>
      </c>
      <c r="J21" s="4">
        <f t="shared" si="0"/>
        <v>9.2700000000000005E-2</v>
      </c>
      <c r="K21" s="4">
        <f t="shared" si="7"/>
        <v>-9.2700000000000005E-2</v>
      </c>
      <c r="L21" s="4">
        <f t="shared" si="8"/>
        <v>-4.8164880000000007E-2</v>
      </c>
      <c r="M21" s="4">
        <f t="shared" si="9"/>
        <v>-3.5452292781715619E-2</v>
      </c>
      <c r="U21" s="4">
        <f t="shared" si="2"/>
        <v>0.30869999999999997</v>
      </c>
      <c r="V21" s="4">
        <f t="shared" si="10"/>
        <v>6.4076146390857819E-2</v>
      </c>
      <c r="W21" s="4">
        <f t="shared" si="11"/>
        <v>-6.4076146390857819E-2</v>
      </c>
      <c r="Y21" s="4">
        <f t="shared" si="14"/>
        <v>0.77174999999999994</v>
      </c>
      <c r="Z21" s="4">
        <f t="shared" si="15"/>
        <v>0.16019036597714453</v>
      </c>
      <c r="AA21" s="4">
        <f t="shared" si="16"/>
        <v>-0.16019036597714453</v>
      </c>
      <c r="AB21" s="4"/>
      <c r="AC21" s="4">
        <f t="shared" si="12"/>
        <v>0.32038073195428907</v>
      </c>
      <c r="AF21" s="4">
        <f t="shared" si="13"/>
        <v>0.65753099999999987</v>
      </c>
      <c r="AG21" s="4">
        <f t="shared" si="5"/>
        <v>0.19745099999999999</v>
      </c>
      <c r="AH21" s="4">
        <f t="shared" si="6"/>
        <v>-5.2398E-2</v>
      </c>
    </row>
    <row r="22" spans="5:34">
      <c r="E22" s="4">
        <v>0.33929999999999999</v>
      </c>
      <c r="F22" s="4">
        <v>9.3200000000000005E-2</v>
      </c>
      <c r="G22" s="4">
        <v>-2.35E-2</v>
      </c>
      <c r="I22" s="4">
        <f t="shared" si="1"/>
        <v>0.33929999999999999</v>
      </c>
      <c r="J22" s="4">
        <f t="shared" si="0"/>
        <v>9.3200000000000005E-2</v>
      </c>
      <c r="K22" s="4">
        <f t="shared" si="7"/>
        <v>-9.3200000000000005E-2</v>
      </c>
      <c r="L22" s="4">
        <f t="shared" si="8"/>
        <v>-4.425032000000001E-2</v>
      </c>
      <c r="M22" s="4">
        <f t="shared" si="9"/>
        <v>-3.0277592940836109E-2</v>
      </c>
      <c r="U22" s="4">
        <f t="shared" si="2"/>
        <v>0.33929999999999999</v>
      </c>
      <c r="V22" s="4">
        <f t="shared" si="10"/>
        <v>6.1738796470418057E-2</v>
      </c>
      <c r="W22" s="4">
        <f t="shared" si="11"/>
        <v>-6.1738796470418057E-2</v>
      </c>
      <c r="Y22" s="4">
        <f t="shared" si="14"/>
        <v>0.84824999999999995</v>
      </c>
      <c r="Z22" s="4">
        <f t="shared" si="15"/>
        <v>0.15434699117604514</v>
      </c>
      <c r="AA22" s="4">
        <f t="shared" si="16"/>
        <v>-0.15434699117604514</v>
      </c>
      <c r="AB22" s="4"/>
      <c r="AC22" s="4">
        <f t="shared" si="12"/>
        <v>0.30869398235209028</v>
      </c>
      <c r="AF22" s="4">
        <f t="shared" si="13"/>
        <v>0.72270899999999993</v>
      </c>
      <c r="AG22" s="4">
        <f t="shared" si="5"/>
        <v>0.198516</v>
      </c>
      <c r="AH22" s="4">
        <f t="shared" si="6"/>
        <v>-5.0054999999999995E-2</v>
      </c>
    </row>
    <row r="23" spans="5:34">
      <c r="E23" s="4">
        <v>0.37059999999999998</v>
      </c>
      <c r="F23" s="4">
        <v>9.3100000000000002E-2</v>
      </c>
      <c r="G23" s="4">
        <v>-2.24E-2</v>
      </c>
      <c r="I23" s="4">
        <f t="shared" si="1"/>
        <v>0.37059999999999998</v>
      </c>
      <c r="J23" s="4">
        <f t="shared" si="0"/>
        <v>9.3100000000000002E-2</v>
      </c>
      <c r="K23" s="4">
        <f t="shared" si="7"/>
        <v>-9.3100000000000002E-2</v>
      </c>
      <c r="L23" s="4">
        <f t="shared" si="8"/>
        <v>-3.9634773333333338E-2</v>
      </c>
      <c r="M23" s="4">
        <f t="shared" si="9"/>
        <v>-2.4373079704903808E-2</v>
      </c>
      <c r="U23" s="4">
        <f t="shared" si="2"/>
        <v>0.37059999999999998</v>
      </c>
      <c r="V23" s="4">
        <f t="shared" si="10"/>
        <v>5.8736539852451905E-2</v>
      </c>
      <c r="W23" s="4">
        <f t="shared" si="11"/>
        <v>-5.8736539852451905E-2</v>
      </c>
      <c r="Y23" s="4">
        <f t="shared" si="14"/>
        <v>0.92649999999999999</v>
      </c>
      <c r="Z23" s="4">
        <f t="shared" si="15"/>
        <v>0.14684134963112977</v>
      </c>
      <c r="AA23" s="4">
        <f t="shared" si="16"/>
        <v>-0.14684134963112977</v>
      </c>
      <c r="AB23" s="4"/>
      <c r="AC23" s="4">
        <f t="shared" si="12"/>
        <v>0.29368269926225954</v>
      </c>
      <c r="AF23" s="4">
        <f t="shared" si="13"/>
        <v>0.78937799999999991</v>
      </c>
      <c r="AG23" s="4">
        <f t="shared" si="5"/>
        <v>0.19830300000000001</v>
      </c>
      <c r="AH23" s="4">
        <f t="shared" si="6"/>
        <v>-4.7711999999999997E-2</v>
      </c>
    </row>
    <row r="24" spans="5:34">
      <c r="E24" s="4">
        <v>0.43469999999999998</v>
      </c>
      <c r="F24" s="4">
        <v>9.1300000000000006E-2</v>
      </c>
      <c r="G24" s="4">
        <v>-2.0199999999999999E-2</v>
      </c>
      <c r="I24" s="4">
        <f t="shared" si="1"/>
        <v>0.43469999999999998</v>
      </c>
      <c r="J24" s="4">
        <f t="shared" si="0"/>
        <v>9.1300000000000006E-2</v>
      </c>
      <c r="K24" s="4">
        <f t="shared" si="7"/>
        <v>-9.1300000000000006E-2</v>
      </c>
      <c r="L24" s="4">
        <f t="shared" si="8"/>
        <v>-2.8587280000000007E-2</v>
      </c>
      <c r="M24" s="4">
        <f t="shared" si="9"/>
        <v>-1.0685881672211781E-2</v>
      </c>
      <c r="U24" s="4">
        <f t="shared" si="2"/>
        <v>0.43469999999999998</v>
      </c>
      <c r="V24" s="4">
        <f t="shared" si="10"/>
        <v>5.0992940836105893E-2</v>
      </c>
      <c r="W24" s="4">
        <f t="shared" si="11"/>
        <v>-5.0992940836105893E-2</v>
      </c>
      <c r="Y24" s="4">
        <f t="shared" si="14"/>
        <v>1.0867499999999999</v>
      </c>
      <c r="Z24" s="4">
        <f t="shared" si="15"/>
        <v>0.12748235209026473</v>
      </c>
      <c r="AA24" s="4">
        <f t="shared" si="16"/>
        <v>-0.12748235209026473</v>
      </c>
      <c r="AB24" s="4"/>
      <c r="AC24" s="4">
        <f t="shared" si="12"/>
        <v>0.25496470418052947</v>
      </c>
      <c r="AF24" s="4">
        <f t="shared" si="13"/>
        <v>0.92591099999999993</v>
      </c>
      <c r="AG24" s="4">
        <f t="shared" si="5"/>
        <v>0.194469</v>
      </c>
      <c r="AH24" s="4">
        <f t="shared" si="6"/>
        <v>-4.3025999999999995E-2</v>
      </c>
    </row>
    <row r="25" spans="5:34">
      <c r="E25" s="4">
        <v>0.5</v>
      </c>
      <c r="F25" s="4">
        <v>8.72E-2</v>
      </c>
      <c r="G25" s="4">
        <v>-1.7899999999999999E-2</v>
      </c>
      <c r="I25" s="4">
        <f t="shared" si="1"/>
        <v>0.5</v>
      </c>
      <c r="J25" s="4">
        <f t="shared" si="0"/>
        <v>8.72E-2</v>
      </c>
      <c r="K25" s="4">
        <f t="shared" si="7"/>
        <v>-8.72E-2</v>
      </c>
      <c r="L25" s="4">
        <f t="shared" si="8"/>
        <v>-1.5066666666666673E-2</v>
      </c>
      <c r="M25" s="4">
        <f t="shared" si="9"/>
        <v>5.5238536091422041E-3</v>
      </c>
      <c r="U25" s="4">
        <f t="shared" si="2"/>
        <v>0.5</v>
      </c>
      <c r="V25" s="4">
        <f t="shared" si="10"/>
        <v>4.0838073195428898E-2</v>
      </c>
      <c r="W25" s="4">
        <f t="shared" si="11"/>
        <v>-4.0838073195428898E-2</v>
      </c>
      <c r="Y25" s="4">
        <f t="shared" si="14"/>
        <v>1.25</v>
      </c>
      <c r="Z25" s="4">
        <f t="shared" si="15"/>
        <v>0.10209518298857224</v>
      </c>
      <c r="AA25" s="4">
        <f t="shared" si="16"/>
        <v>-0.10209518298857224</v>
      </c>
      <c r="AB25" s="4"/>
      <c r="AC25" s="4">
        <f t="shared" si="12"/>
        <v>0.20419036597714449</v>
      </c>
      <c r="AF25" s="4">
        <f t="shared" si="13"/>
        <v>1.0649999999999999</v>
      </c>
      <c r="AG25" s="4">
        <f t="shared" si="5"/>
        <v>0.18573599999999998</v>
      </c>
      <c r="AH25" s="4">
        <f t="shared" si="6"/>
        <v>-3.8126999999999994E-2</v>
      </c>
    </row>
    <row r="26" spans="5:34">
      <c r="E26" s="4">
        <v>0.56530000000000002</v>
      </c>
      <c r="F26" s="4">
        <v>8.1100000000000005E-2</v>
      </c>
      <c r="G26" s="4">
        <v>-1.5699999999999999E-2</v>
      </c>
      <c r="I26" s="4">
        <f t="shared" si="1"/>
        <v>0.56530000000000002</v>
      </c>
      <c r="J26" s="4">
        <f t="shared" si="0"/>
        <v>8.1100000000000005E-2</v>
      </c>
      <c r="K26" s="4">
        <f t="shared" si="7"/>
        <v>-8.1100000000000005E-2</v>
      </c>
      <c r="L26" s="4">
        <f t="shared" si="8"/>
        <v>4.5394666666666306E-4</v>
      </c>
      <c r="M26" s="4">
        <f t="shared" si="9"/>
        <v>2.3733588890496163E-2</v>
      </c>
      <c r="U26" s="4">
        <f t="shared" si="2"/>
        <v>0.56530000000000002</v>
      </c>
      <c r="V26" s="4">
        <f t="shared" si="10"/>
        <v>2.8683205554751921E-2</v>
      </c>
      <c r="W26" s="4">
        <f t="shared" si="11"/>
        <v>-2.8683205554751921E-2</v>
      </c>
      <c r="Y26" s="4">
        <f t="shared" si="14"/>
        <v>1.4132500000000001</v>
      </c>
      <c r="Z26" s="4">
        <f t="shared" si="15"/>
        <v>7.1708013886879807E-2</v>
      </c>
      <c r="AA26" s="4">
        <f t="shared" si="16"/>
        <v>-7.1708013886879807E-2</v>
      </c>
      <c r="AB26" s="4"/>
      <c r="AC26" s="4">
        <f t="shared" si="12"/>
        <v>0.14341602777375961</v>
      </c>
      <c r="AF26" s="4">
        <f t="shared" si="13"/>
        <v>1.204089</v>
      </c>
      <c r="AG26" s="4">
        <f t="shared" si="5"/>
        <v>0.17274300000000001</v>
      </c>
      <c r="AH26" s="4">
        <f t="shared" si="6"/>
        <v>-3.3440999999999999E-2</v>
      </c>
    </row>
    <row r="27" spans="5:34">
      <c r="E27" s="4">
        <v>0.62939999999999996</v>
      </c>
      <c r="F27" s="4">
        <v>7.3200000000000001E-2</v>
      </c>
      <c r="G27" s="4">
        <v>-1.35E-2</v>
      </c>
      <c r="I27" s="4">
        <f t="shared" si="1"/>
        <v>0.62939999999999996</v>
      </c>
      <c r="J27" s="4">
        <f t="shared" si="0"/>
        <v>7.3200000000000001E-2</v>
      </c>
      <c r="K27" s="4">
        <f t="shared" si="7"/>
        <v>-7.3200000000000001E-2</v>
      </c>
      <c r="L27" s="4">
        <f t="shared" si="8"/>
        <v>1.7601439999999996E-2</v>
      </c>
      <c r="M27" s="4">
        <f t="shared" si="9"/>
        <v>4.3520786923188184E-2</v>
      </c>
      <c r="U27" s="4">
        <f t="shared" si="2"/>
        <v>0.62939999999999996</v>
      </c>
      <c r="V27" s="4">
        <f t="shared" si="10"/>
        <v>1.4839606538405908E-2</v>
      </c>
      <c r="W27" s="4">
        <f t="shared" si="11"/>
        <v>-1.4839606538405908E-2</v>
      </c>
      <c r="Y27" s="4">
        <f t="shared" si="14"/>
        <v>1.5734999999999999</v>
      </c>
      <c r="Z27" s="4">
        <f t="shared" si="15"/>
        <v>3.7099016346014771E-2</v>
      </c>
      <c r="AA27" s="4">
        <f t="shared" si="16"/>
        <v>-3.7099016346014771E-2</v>
      </c>
      <c r="AB27" s="4"/>
      <c r="AC27" s="4">
        <f t="shared" si="12"/>
        <v>7.4198032692029542E-2</v>
      </c>
      <c r="AD27" t="s">
        <v>10</v>
      </c>
      <c r="AF27" s="4">
        <f t="shared" si="13"/>
        <v>1.3406219999999998</v>
      </c>
      <c r="AG27" s="4">
        <f t="shared" si="5"/>
        <v>0.155916</v>
      </c>
      <c r="AH27" s="4">
        <f t="shared" si="6"/>
        <v>-2.8754999999999999E-2</v>
      </c>
    </row>
    <row r="28" spans="5:34">
      <c r="E28" s="4">
        <v>0.69130000000000003</v>
      </c>
      <c r="F28" s="4">
        <v>6.4100000000000004E-2</v>
      </c>
      <c r="G28" s="4">
        <v>-1.1299999999999999E-2</v>
      </c>
      <c r="I28" s="4">
        <f t="shared" si="1"/>
        <v>0.69130000000000003</v>
      </c>
      <c r="J28" s="4">
        <f t="shared" si="0"/>
        <v>6.4100000000000004E-2</v>
      </c>
      <c r="K28" s="4">
        <f t="shared" si="7"/>
        <v>-6.4100000000000004E-2</v>
      </c>
      <c r="L28" s="4">
        <f t="shared" si="8"/>
        <v>3.563154666666668E-2</v>
      </c>
      <c r="M28" s="4">
        <f t="shared" si="9"/>
        <v>6.4100000000000004E-2</v>
      </c>
      <c r="U28" s="4">
        <f t="shared" si="2"/>
        <v>0.69130000000000003</v>
      </c>
      <c r="V28" s="4">
        <f t="shared" si="10"/>
        <v>0</v>
      </c>
      <c r="W28" s="4">
        <f t="shared" si="11"/>
        <v>0</v>
      </c>
      <c r="Y28" s="4">
        <f t="shared" si="14"/>
        <v>1.7282500000000001</v>
      </c>
      <c r="Z28" s="4">
        <f t="shared" si="15"/>
        <v>0</v>
      </c>
      <c r="AA28" s="4">
        <f t="shared" si="16"/>
        <v>0</v>
      </c>
      <c r="AB28" s="4"/>
      <c r="AC28" s="4">
        <f t="shared" si="12"/>
        <v>0</v>
      </c>
      <c r="AD28">
        <f>ASIN(Z27/(Y28-Y27))*180/PI()</f>
        <v>13.870909952537218</v>
      </c>
      <c r="AE28" t="s">
        <v>9</v>
      </c>
      <c r="AF28" s="4">
        <f t="shared" si="13"/>
        <v>1.472469</v>
      </c>
      <c r="AG28" s="4">
        <f t="shared" si="5"/>
        <v>0.13653300000000002</v>
      </c>
      <c r="AH28" s="4">
        <f t="shared" si="6"/>
        <v>-2.4068999999999997E-2</v>
      </c>
    </row>
    <row r="29" spans="5:34">
      <c r="E29" s="4">
        <v>0.75</v>
      </c>
      <c r="F29" s="4">
        <v>5.4100000000000002E-2</v>
      </c>
      <c r="G29" s="4">
        <v>-9.2999999999999992E-3</v>
      </c>
      <c r="I29" s="4">
        <f t="shared" si="1"/>
        <v>0.75</v>
      </c>
      <c r="J29" s="4">
        <f t="shared" si="0"/>
        <v>5.4100000000000002E-2</v>
      </c>
      <c r="K29" s="4">
        <f t="shared" si="7"/>
        <v>-5.4100000000000002E-2</v>
      </c>
      <c r="L29" s="4">
        <f t="shared" si="8"/>
        <v>5.4100000000000002E-2</v>
      </c>
      <c r="M29" s="4">
        <f t="shared" si="9"/>
        <v>8.4985780413713297E-2</v>
      </c>
      <c r="U29" s="4">
        <f t="shared" si="2"/>
        <v>0.75</v>
      </c>
      <c r="V29" s="4">
        <f t="shared" si="10"/>
        <v>-1.5442890206856651E-2</v>
      </c>
      <c r="W29" s="4">
        <f t="shared" si="11"/>
        <v>1.5442890206856651E-2</v>
      </c>
      <c r="Y29" s="4">
        <f t="shared" si="14"/>
        <v>1.875</v>
      </c>
      <c r="Z29" s="4">
        <f t="shared" si="15"/>
        <v>-3.860722551714163E-2</v>
      </c>
      <c r="AA29" s="4">
        <f t="shared" si="16"/>
        <v>3.860722551714163E-2</v>
      </c>
      <c r="AB29" s="4"/>
      <c r="AC29" s="4">
        <f t="shared" si="12"/>
        <v>-7.721445103428326E-2</v>
      </c>
      <c r="AF29" s="4">
        <f t="shared" si="13"/>
        <v>1.5974999999999999</v>
      </c>
      <c r="AG29" s="4">
        <f t="shared" si="5"/>
        <v>0.115233</v>
      </c>
      <c r="AH29" s="4">
        <f t="shared" si="6"/>
        <v>-1.9808999999999997E-2</v>
      </c>
    </row>
    <row r="30" spans="5:34">
      <c r="E30" s="4">
        <v>0.8044</v>
      </c>
      <c r="F30" s="4">
        <v>4.3900000000000002E-2</v>
      </c>
      <c r="G30" s="4">
        <v>-7.4000000000000003E-3</v>
      </c>
      <c r="I30" s="4">
        <f t="shared" si="1"/>
        <v>0.8044</v>
      </c>
      <c r="J30" s="4">
        <f t="shared" si="0"/>
        <v>4.3900000000000002E-2</v>
      </c>
      <c r="K30" s="4">
        <f t="shared" si="7"/>
        <v>-4.3900000000000002E-2</v>
      </c>
      <c r="L30" s="4">
        <f t="shared" si="8"/>
        <v>7.2148106666666684E-2</v>
      </c>
      <c r="M30" s="4">
        <f t="shared" si="9"/>
        <v>0.10527413568638799</v>
      </c>
      <c r="U30" s="4">
        <f t="shared" si="2"/>
        <v>0.8044</v>
      </c>
      <c r="V30" s="4">
        <f t="shared" si="10"/>
        <v>-3.0687067843193992E-2</v>
      </c>
      <c r="W30" s="4">
        <f t="shared" si="11"/>
        <v>3.0687067843193992E-2</v>
      </c>
      <c r="Y30" s="4">
        <f t="shared" si="14"/>
        <v>2.0110000000000001</v>
      </c>
      <c r="Z30" s="4">
        <f t="shared" si="15"/>
        <v>-7.6717669607984984E-2</v>
      </c>
      <c r="AA30" s="4">
        <f t="shared" si="16"/>
        <v>7.6717669607984984E-2</v>
      </c>
      <c r="AB30" s="4"/>
      <c r="AC30" s="4">
        <f t="shared" si="12"/>
        <v>-0.15343533921596997</v>
      </c>
      <c r="AF30" s="4">
        <f t="shared" si="13"/>
        <v>1.7133719999999999</v>
      </c>
      <c r="AG30" s="4">
        <f t="shared" si="5"/>
        <v>9.3506999999999993E-2</v>
      </c>
      <c r="AH30" s="4">
        <f t="shared" si="6"/>
        <v>-1.5761999999999998E-2</v>
      </c>
    </row>
    <row r="31" spans="5:34">
      <c r="E31" s="4">
        <v>0.85360000000000003</v>
      </c>
      <c r="F31" s="4">
        <v>3.4000000000000002E-2</v>
      </c>
      <c r="G31" s="4">
        <v>-5.7999999999999996E-3</v>
      </c>
      <c r="I31" s="4">
        <f t="shared" si="1"/>
        <v>0.85360000000000003</v>
      </c>
      <c r="J31" s="4">
        <f t="shared" si="0"/>
        <v>3.4000000000000002E-2</v>
      </c>
      <c r="K31" s="4">
        <f t="shared" si="7"/>
        <v>-3.4000000000000002E-2</v>
      </c>
      <c r="L31" s="4">
        <f t="shared" si="8"/>
        <v>8.9146026666666683E-2</v>
      </c>
      <c r="M31" s="4">
        <f t="shared" si="9"/>
        <v>0.12429816288152756</v>
      </c>
      <c r="U31" s="4">
        <f t="shared" si="2"/>
        <v>0.85360000000000003</v>
      </c>
      <c r="V31" s="4">
        <f t="shared" si="10"/>
        <v>-4.514908144076378E-2</v>
      </c>
      <c r="W31" s="4">
        <f t="shared" si="11"/>
        <v>4.514908144076378E-2</v>
      </c>
      <c r="Y31" s="4">
        <f t="shared" si="14"/>
        <v>2.1339999999999999</v>
      </c>
      <c r="Z31" s="4">
        <f t="shared" si="15"/>
        <v>-0.11287270360190946</v>
      </c>
      <c r="AA31" s="4">
        <f t="shared" si="16"/>
        <v>0.11287270360190946</v>
      </c>
      <c r="AB31" s="4"/>
      <c r="AC31" s="4">
        <f t="shared" si="12"/>
        <v>-0.22574540720381892</v>
      </c>
      <c r="AF31" s="4">
        <f t="shared" si="13"/>
        <v>1.818168</v>
      </c>
      <c r="AG31" s="4">
        <f t="shared" si="5"/>
        <v>7.2419999999999998E-2</v>
      </c>
      <c r="AH31" s="4">
        <f t="shared" si="6"/>
        <v>-1.2353999999999999E-2</v>
      </c>
    </row>
    <row r="32" spans="5:34">
      <c r="E32" s="4">
        <v>0.89670000000000005</v>
      </c>
      <c r="F32" s="4">
        <v>2.4799999999999999E-2</v>
      </c>
      <c r="G32" s="4">
        <v>-4.3E-3</v>
      </c>
      <c r="I32" s="4">
        <f t="shared" si="1"/>
        <v>0.89670000000000005</v>
      </c>
      <c r="J32" s="4">
        <f t="shared" si="0"/>
        <v>2.4799999999999999E-2</v>
      </c>
      <c r="K32" s="4">
        <f t="shared" si="7"/>
        <v>-2.4799999999999999E-2</v>
      </c>
      <c r="L32" s="4">
        <f t="shared" si="8"/>
        <v>0.10456391999999999</v>
      </c>
      <c r="M32" s="4">
        <f t="shared" si="9"/>
        <v>0.14149095906263562</v>
      </c>
      <c r="U32" s="4">
        <f t="shared" si="2"/>
        <v>0.89670000000000005</v>
      </c>
      <c r="V32" s="4">
        <f t="shared" si="10"/>
        <v>-5.8345479531317801E-2</v>
      </c>
      <c r="W32" s="4">
        <f t="shared" si="11"/>
        <v>5.8345479531317801E-2</v>
      </c>
      <c r="Y32" s="4">
        <f t="shared" si="14"/>
        <v>2.2417500000000001</v>
      </c>
      <c r="Z32" s="4">
        <f t="shared" si="15"/>
        <v>-0.1458636988282945</v>
      </c>
      <c r="AA32" s="4">
        <f t="shared" si="16"/>
        <v>0.1458636988282945</v>
      </c>
      <c r="AB32" s="4"/>
      <c r="AC32" s="4">
        <f t="shared" si="12"/>
        <v>-0.291727397656589</v>
      </c>
      <c r="AF32" s="4">
        <f t="shared" si="13"/>
        <v>1.9099710000000001</v>
      </c>
      <c r="AG32" s="4">
        <f t="shared" si="5"/>
        <v>5.2823999999999996E-2</v>
      </c>
      <c r="AH32" s="4">
        <f t="shared" si="6"/>
        <v>-9.1589999999999987E-3</v>
      </c>
    </row>
    <row r="33" spans="5:34">
      <c r="E33" s="4">
        <v>0.93300000000000005</v>
      </c>
      <c r="F33" s="4">
        <v>1.66E-2</v>
      </c>
      <c r="G33" s="4">
        <v>-3.0000000000000001E-3</v>
      </c>
      <c r="I33" s="4">
        <f t="shared" si="1"/>
        <v>0.93300000000000005</v>
      </c>
      <c r="J33" s="4">
        <f t="shared" si="0"/>
        <v>1.66E-2</v>
      </c>
      <c r="K33" s="4">
        <f t="shared" si="7"/>
        <v>-1.66E-2</v>
      </c>
      <c r="L33" s="4">
        <f t="shared" si="8"/>
        <v>0.11800079999999999</v>
      </c>
      <c r="M33" s="4">
        <f t="shared" si="9"/>
        <v>0.15642271083465933</v>
      </c>
      <c r="U33" s="4">
        <f t="shared" si="2"/>
        <v>0.93300000000000005</v>
      </c>
      <c r="V33" s="4">
        <f t="shared" si="10"/>
        <v>-6.9911355417329665E-2</v>
      </c>
      <c r="W33" s="4">
        <f t="shared" si="11"/>
        <v>6.9911355417329665E-2</v>
      </c>
      <c r="Y33" s="4">
        <f t="shared" si="14"/>
        <v>2.3325</v>
      </c>
      <c r="Z33" s="4">
        <f t="shared" si="15"/>
        <v>-0.17477838854332417</v>
      </c>
      <c r="AA33" s="4">
        <f t="shared" si="16"/>
        <v>0.17477838854332417</v>
      </c>
      <c r="AB33" s="4"/>
      <c r="AC33" s="4">
        <f t="shared" si="12"/>
        <v>-0.34955677708664834</v>
      </c>
      <c r="AF33" s="4">
        <f t="shared" si="13"/>
        <v>1.98729</v>
      </c>
      <c r="AG33" s="4">
        <f t="shared" si="5"/>
        <v>3.5358000000000001E-2</v>
      </c>
      <c r="AH33" s="4">
        <f t="shared" si="6"/>
        <v>-6.3899999999999998E-3</v>
      </c>
    </row>
    <row r="34" spans="5:34">
      <c r="E34" s="4">
        <v>0.96189999999999998</v>
      </c>
      <c r="F34" s="4">
        <v>9.7000000000000003E-3</v>
      </c>
      <c r="G34" s="4">
        <v>-1.9E-3</v>
      </c>
      <c r="I34" s="4">
        <f t="shared" si="1"/>
        <v>0.96189999999999998</v>
      </c>
      <c r="J34" s="4">
        <f t="shared" si="0"/>
        <v>9.7000000000000003E-3</v>
      </c>
      <c r="K34" s="4">
        <f t="shared" si="7"/>
        <v>-9.7000000000000003E-3</v>
      </c>
      <c r="L34" s="4">
        <f t="shared" si="8"/>
        <v>0.12907010666666668</v>
      </c>
      <c r="M34" s="4">
        <f t="shared" si="9"/>
        <v>0.16868214957326777</v>
      </c>
      <c r="U34" s="4">
        <f t="shared" si="2"/>
        <v>0.96189999999999998</v>
      </c>
      <c r="V34" s="4">
        <f t="shared" si="10"/>
        <v>-7.9491074786633878E-2</v>
      </c>
      <c r="W34" s="4">
        <f t="shared" si="11"/>
        <v>7.9491074786633878E-2</v>
      </c>
      <c r="Y34" s="4">
        <f t="shared" si="14"/>
        <v>2.4047499999999999</v>
      </c>
      <c r="Z34" s="4">
        <f t="shared" si="15"/>
        <v>-0.19872768696658469</v>
      </c>
      <c r="AA34" s="4">
        <f t="shared" si="16"/>
        <v>0.19872768696658469</v>
      </c>
      <c r="AB34" s="4"/>
      <c r="AC34" s="4">
        <f t="shared" si="12"/>
        <v>-0.39745537393316938</v>
      </c>
      <c r="AF34" s="4">
        <f t="shared" si="13"/>
        <v>2.0488469999999999</v>
      </c>
      <c r="AG34" s="4">
        <f t="shared" si="5"/>
        <v>2.0660999999999999E-2</v>
      </c>
      <c r="AH34" s="4">
        <f t="shared" si="6"/>
        <v>-4.0469999999999994E-3</v>
      </c>
    </row>
    <row r="35" spans="5:34">
      <c r="E35" s="4">
        <v>0.98299999999999998</v>
      </c>
      <c r="F35" s="4">
        <v>4.4999999999999997E-3</v>
      </c>
      <c r="G35" s="4">
        <v>-8.9999999999999998E-4</v>
      </c>
      <c r="I35" s="4">
        <f t="shared" si="1"/>
        <v>0.98299999999999998</v>
      </c>
      <c r="J35" s="4">
        <f t="shared" si="0"/>
        <v>4.4999999999999997E-3</v>
      </c>
      <c r="K35" s="4">
        <f t="shared" si="7"/>
        <v>-4.4999999999999997E-3</v>
      </c>
      <c r="L35" s="4">
        <f t="shared" si="8"/>
        <v>0.13731413333333334</v>
      </c>
      <c r="M35" s="4">
        <f t="shared" si="9"/>
        <v>0.17779509619557354</v>
      </c>
      <c r="U35" s="4">
        <f t="shared" si="2"/>
        <v>0.98299999999999998</v>
      </c>
      <c r="V35" s="4">
        <f t="shared" si="10"/>
        <v>-8.664754809778677E-2</v>
      </c>
      <c r="W35" s="4">
        <f t="shared" si="11"/>
        <v>8.664754809778677E-2</v>
      </c>
      <c r="Y35" s="4">
        <f t="shared" si="14"/>
        <v>2.4575</v>
      </c>
      <c r="Z35" s="4">
        <f t="shared" si="15"/>
        <v>-0.21661887024446691</v>
      </c>
      <c r="AA35" s="4">
        <f t="shared" si="16"/>
        <v>0.21661887024446691</v>
      </c>
      <c r="AB35" s="4"/>
      <c r="AC35" s="4">
        <f t="shared" si="12"/>
        <v>-0.43323774048893382</v>
      </c>
      <c r="AF35" s="4">
        <f t="shared" si="13"/>
        <v>2.0937899999999998</v>
      </c>
      <c r="AG35" s="4">
        <f t="shared" si="5"/>
        <v>9.584999999999998E-3</v>
      </c>
      <c r="AH35" s="4">
        <f t="shared" si="6"/>
        <v>-1.9169999999999999E-3</v>
      </c>
    </row>
    <row r="36" spans="5:34">
      <c r="E36" s="4">
        <v>0.99570000000000003</v>
      </c>
      <c r="F36" s="4">
        <v>1.1999999999999999E-3</v>
      </c>
      <c r="G36" s="4">
        <v>-2.9999999999999997E-4</v>
      </c>
      <c r="I36" s="4">
        <f t="shared" si="1"/>
        <v>0.99570000000000003</v>
      </c>
      <c r="J36" s="4">
        <f t="shared" si="0"/>
        <v>1.1999999999999999E-3</v>
      </c>
      <c r="K36" s="4">
        <f t="shared" si="7"/>
        <v>-1.1999999999999999E-3</v>
      </c>
      <c r="L36" s="4">
        <f t="shared" si="8"/>
        <v>0.14244632000000002</v>
      </c>
      <c r="M36" s="4">
        <f t="shared" si="9"/>
        <v>0.18345028207724579</v>
      </c>
      <c r="U36" s="4">
        <f t="shared" si="2"/>
        <v>0.99570000000000003</v>
      </c>
      <c r="V36" s="4">
        <f t="shared" si="10"/>
        <v>-9.1125141038622889E-2</v>
      </c>
      <c r="W36" s="4">
        <f t="shared" si="11"/>
        <v>9.1125141038622889E-2</v>
      </c>
      <c r="Y36" s="4">
        <f t="shared" si="14"/>
        <v>2.4892500000000002</v>
      </c>
      <c r="Z36" s="4">
        <f t="shared" si="15"/>
        <v>-0.22781285259655723</v>
      </c>
      <c r="AA36" s="4">
        <f t="shared" si="16"/>
        <v>0.22781285259655723</v>
      </c>
      <c r="AB36" s="4"/>
      <c r="AC36" s="4">
        <f t="shared" si="12"/>
        <v>-0.45562570519311446</v>
      </c>
      <c r="AF36" s="4">
        <f t="shared" si="13"/>
        <v>2.120841</v>
      </c>
      <c r="AG36" s="4">
        <f t="shared" si="5"/>
        <v>2.5559999999999997E-3</v>
      </c>
      <c r="AH36" s="4">
        <f t="shared" si="6"/>
        <v>-6.3899999999999992E-4</v>
      </c>
    </row>
    <row r="37" spans="5:34">
      <c r="E37" s="4">
        <v>1</v>
      </c>
      <c r="F37" s="4">
        <v>0</v>
      </c>
      <c r="G37" s="4">
        <v>0</v>
      </c>
      <c r="I37" s="4">
        <f t="shared" si="1"/>
        <v>1</v>
      </c>
      <c r="J37" s="4">
        <f t="shared" si="0"/>
        <v>0</v>
      </c>
      <c r="K37" s="4">
        <f t="shared" si="7"/>
        <v>0</v>
      </c>
      <c r="L37" s="4">
        <f t="shared" si="8"/>
        <v>0.14426666666666665</v>
      </c>
      <c r="M37" s="4">
        <f t="shared" si="9"/>
        <v>0.18544770721828441</v>
      </c>
      <c r="U37" s="4">
        <f t="shared" ref="U37" si="17">I37</f>
        <v>1</v>
      </c>
      <c r="V37" s="4">
        <f t="shared" ref="V37" si="18">J37-I37/0.6913*0.0641</f>
        <v>-9.2723853609142204E-2</v>
      </c>
      <c r="W37" s="4">
        <f t="shared" ref="W37" si="19">-V37</f>
        <v>9.2723853609142204E-2</v>
      </c>
      <c r="Y37" s="4">
        <f t="shared" si="14"/>
        <v>2.5</v>
      </c>
      <c r="Z37" s="4">
        <f t="shared" si="15"/>
        <v>-0.23180963402285551</v>
      </c>
      <c r="AA37" s="4">
        <f t="shared" si="16"/>
        <v>0.23180963402285551</v>
      </c>
      <c r="AB37" s="4"/>
      <c r="AC37" s="4">
        <f t="shared" ref="AC37" si="20">Z37-AA37</f>
        <v>-0.46361926804571102</v>
      </c>
      <c r="AF37" s="4">
        <f t="shared" si="13"/>
        <v>2.13</v>
      </c>
      <c r="AG37" s="4">
        <f t="shared" si="5"/>
        <v>0</v>
      </c>
      <c r="AH37" s="4">
        <f t="shared" si="6"/>
        <v>0</v>
      </c>
    </row>
    <row r="38" spans="5:34">
      <c r="I38" s="7" t="s">
        <v>30</v>
      </c>
      <c r="J38" s="7"/>
      <c r="K38" s="8">
        <v>1</v>
      </c>
      <c r="L38" s="8">
        <v>0.75</v>
      </c>
      <c r="M38" s="8">
        <v>0.7</v>
      </c>
    </row>
    <row r="91" spans="8:8">
      <c r="H91" t="s">
        <v>34</v>
      </c>
    </row>
    <row r="119" spans="8:8">
      <c r="H119" t="s">
        <v>33</v>
      </c>
    </row>
    <row r="167" spans="6:6">
      <c r="F167" t="s">
        <v>8</v>
      </c>
    </row>
    <row r="179" spans="2:6">
      <c r="F179" s="6" t="s">
        <v>32</v>
      </c>
    </row>
    <row r="180" spans="2:6">
      <c r="B180" s="6" t="s">
        <v>43</v>
      </c>
      <c r="C180" s="6" t="s">
        <v>39</v>
      </c>
      <c r="D180" s="6" t="s">
        <v>40</v>
      </c>
      <c r="E180" s="6" t="s">
        <v>41</v>
      </c>
      <c r="F180" s="6"/>
    </row>
    <row r="181" spans="2:6">
      <c r="B181" s="6" t="s">
        <v>42</v>
      </c>
      <c r="C181" s="6" t="s">
        <v>44</v>
      </c>
      <c r="D181" s="6" t="s">
        <v>45</v>
      </c>
      <c r="E181" s="6"/>
      <c r="F181" s="6"/>
    </row>
    <row r="183" spans="2:6">
      <c r="B183" s="6" t="s">
        <v>38</v>
      </c>
      <c r="C183" s="6">
        <f>ASIN(12/100)*180/3.14</f>
        <v>6.8955983538413541</v>
      </c>
      <c r="D183" s="6" t="s">
        <v>9</v>
      </c>
    </row>
  </sheetData>
  <phoneticPr fontId="4" type="noConversion"/>
  <pageMargins left="0.75" right="0.75" top="1" bottom="1" header="0.5" footer="0.5"/>
  <pageSetup paperSize="9" orientation="portrait" horizontalDpi="4294967292" verticalDpi="4294967292"/>
  <rowBreaks count="1" manualBreakCount="1">
    <brk id="182" max="16383" man="1"/>
  </rowBreaks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2:M40"/>
  <sheetViews>
    <sheetView workbookViewId="0">
      <selection activeCell="G41" sqref="G41"/>
    </sheetView>
  </sheetViews>
  <sheetFormatPr baseColWidth="10" defaultRowHeight="15" x14ac:dyDescent="0"/>
  <cols>
    <col min="3" max="3" width="11.83203125" bestFit="1" customWidth="1"/>
    <col min="5" max="5" width="11.83203125" bestFit="1" customWidth="1"/>
  </cols>
  <sheetData>
    <row r="2" spans="2:13">
      <c r="C2" s="6" t="s">
        <v>12</v>
      </c>
      <c r="D2" s="6"/>
      <c r="H2" s="6" t="s">
        <v>26</v>
      </c>
    </row>
    <row r="3" spans="2:13">
      <c r="G3" s="4" t="s">
        <v>22</v>
      </c>
      <c r="H3" s="4" t="s">
        <v>23</v>
      </c>
      <c r="I3" s="4" t="s">
        <v>24</v>
      </c>
      <c r="J3" s="4" t="s">
        <v>25</v>
      </c>
      <c r="L3" t="str">
        <f>I3</f>
        <v>Cx</v>
      </c>
      <c r="M3" t="str">
        <f>H3</f>
        <v>Cz</v>
      </c>
    </row>
    <row r="4" spans="2:13">
      <c r="G4" s="4">
        <v>12.32</v>
      </c>
      <c r="H4" s="4">
        <v>1.3340000000000001</v>
      </c>
      <c r="I4" s="4">
        <v>3.1600000000000003E-2</v>
      </c>
      <c r="J4" s="4">
        <f>H4/I4</f>
        <v>42.215189873417721</v>
      </c>
      <c r="L4">
        <f t="shared" ref="L4:L15" si="0">I4</f>
        <v>3.1600000000000003E-2</v>
      </c>
      <c r="M4">
        <f t="shared" ref="M4:M15" si="1">H4</f>
        <v>1.3340000000000001</v>
      </c>
    </row>
    <row r="5" spans="2:13">
      <c r="B5" t="s">
        <v>13</v>
      </c>
      <c r="G5" s="4">
        <v>10.77</v>
      </c>
      <c r="H5" s="4">
        <v>1.304</v>
      </c>
      <c r="I5" s="4">
        <v>2.12E-2</v>
      </c>
      <c r="J5" s="4">
        <f t="shared" ref="J5:J15" si="2">H5/I5</f>
        <v>61.509433962264154</v>
      </c>
      <c r="L5">
        <f t="shared" si="0"/>
        <v>2.12E-2</v>
      </c>
      <c r="M5">
        <f t="shared" si="1"/>
        <v>1.304</v>
      </c>
    </row>
    <row r="6" spans="2:13">
      <c r="G6" s="4">
        <v>9.26</v>
      </c>
      <c r="H6" s="4">
        <v>1.2190000000000001</v>
      </c>
      <c r="I6" s="4">
        <v>1.6799999999999999E-2</v>
      </c>
      <c r="J6" s="4">
        <f t="shared" si="2"/>
        <v>72.559523809523824</v>
      </c>
      <c r="L6">
        <f t="shared" si="0"/>
        <v>1.6799999999999999E-2</v>
      </c>
      <c r="M6">
        <f t="shared" si="1"/>
        <v>1.2190000000000001</v>
      </c>
    </row>
    <row r="7" spans="2:13">
      <c r="B7" t="s">
        <v>14</v>
      </c>
      <c r="G7" s="4">
        <v>7.87</v>
      </c>
      <c r="H7" s="4">
        <v>1.1040000000000001</v>
      </c>
      <c r="I7" s="4">
        <v>1.4800000000000001E-2</v>
      </c>
      <c r="J7" s="4">
        <f t="shared" si="2"/>
        <v>74.594594594594597</v>
      </c>
      <c r="L7">
        <f t="shared" si="0"/>
        <v>1.4800000000000001E-2</v>
      </c>
      <c r="M7">
        <f t="shared" si="1"/>
        <v>1.1040000000000001</v>
      </c>
    </row>
    <row r="8" spans="2:13">
      <c r="B8" t="s">
        <v>15</v>
      </c>
      <c r="G8" s="4">
        <v>6.28</v>
      </c>
      <c r="H8" s="4">
        <v>0.96299999999999997</v>
      </c>
      <c r="I8" s="4">
        <v>1.2500000000000001E-2</v>
      </c>
      <c r="J8" s="4">
        <f t="shared" si="2"/>
        <v>77.039999999999992</v>
      </c>
      <c r="L8">
        <f t="shared" si="0"/>
        <v>1.2500000000000001E-2</v>
      </c>
      <c r="M8">
        <f t="shared" si="1"/>
        <v>0.96299999999999997</v>
      </c>
    </row>
    <row r="9" spans="2:13">
      <c r="B9" t="s">
        <v>16</v>
      </c>
      <c r="G9" s="4">
        <v>4.95</v>
      </c>
      <c r="H9" s="4">
        <v>0.84599999999999997</v>
      </c>
      <c r="I9" s="4">
        <v>1.0800000000000001E-2</v>
      </c>
      <c r="J9" s="4">
        <f t="shared" si="2"/>
        <v>78.333333333333329</v>
      </c>
      <c r="L9">
        <f t="shared" si="0"/>
        <v>1.0800000000000001E-2</v>
      </c>
      <c r="M9">
        <f t="shared" si="1"/>
        <v>0.84599999999999997</v>
      </c>
    </row>
    <row r="10" spans="2:13">
      <c r="G10" s="4">
        <v>3.28</v>
      </c>
      <c r="H10" s="4">
        <v>0.69399999999999995</v>
      </c>
      <c r="I10" s="4">
        <v>9.7000000000000003E-3</v>
      </c>
      <c r="J10" s="4">
        <f t="shared" si="2"/>
        <v>71.546391752577307</v>
      </c>
      <c r="L10">
        <f t="shared" si="0"/>
        <v>9.7000000000000003E-3</v>
      </c>
      <c r="M10">
        <f t="shared" si="1"/>
        <v>0.69399999999999995</v>
      </c>
    </row>
    <row r="11" spans="2:13">
      <c r="B11" t="s">
        <v>19</v>
      </c>
      <c r="C11">
        <v>1.45E-5</v>
      </c>
      <c r="G11" s="4">
        <v>1.71</v>
      </c>
      <c r="H11" s="4">
        <v>0.54100000000000004</v>
      </c>
      <c r="I11" s="4">
        <v>8.9999999999999993E-3</v>
      </c>
      <c r="J11" s="4">
        <f t="shared" si="2"/>
        <v>60.111111111111121</v>
      </c>
      <c r="L11">
        <f t="shared" si="0"/>
        <v>8.9999999999999993E-3</v>
      </c>
      <c r="M11">
        <f t="shared" si="1"/>
        <v>0.54100000000000004</v>
      </c>
    </row>
    <row r="12" spans="2:13">
      <c r="G12" s="4">
        <v>0.14000000000000001</v>
      </c>
      <c r="H12" s="4">
        <v>0.34799999999999998</v>
      </c>
      <c r="I12" s="4">
        <v>8.8000000000000005E-3</v>
      </c>
      <c r="J12" s="4">
        <f t="shared" si="2"/>
        <v>39.54545454545454</v>
      </c>
      <c r="L12">
        <f t="shared" si="0"/>
        <v>8.8000000000000005E-3</v>
      </c>
      <c r="M12">
        <f t="shared" si="1"/>
        <v>0.34799999999999998</v>
      </c>
    </row>
    <row r="13" spans="2:13">
      <c r="B13" t="s">
        <v>18</v>
      </c>
      <c r="C13">
        <v>2.13</v>
      </c>
      <c r="G13" s="4">
        <v>-1.44</v>
      </c>
      <c r="H13" s="4">
        <v>0.17699999999999999</v>
      </c>
      <c r="I13" s="4">
        <v>1.0200000000000001E-2</v>
      </c>
      <c r="J13" s="4">
        <f t="shared" si="2"/>
        <v>17.352941176470587</v>
      </c>
      <c r="L13">
        <f t="shared" si="0"/>
        <v>1.0200000000000001E-2</v>
      </c>
      <c r="M13">
        <f t="shared" si="1"/>
        <v>0.17699999999999999</v>
      </c>
    </row>
    <row r="14" spans="2:13">
      <c r="B14" t="s">
        <v>20</v>
      </c>
      <c r="C14">
        <v>10</v>
      </c>
      <c r="D14" t="s">
        <v>21</v>
      </c>
      <c r="G14" s="4">
        <v>-2.97</v>
      </c>
      <c r="H14" s="4">
        <v>3.2000000000000001E-2</v>
      </c>
      <c r="I14" s="4">
        <v>1.24E-2</v>
      </c>
      <c r="J14" s="4">
        <f t="shared" si="2"/>
        <v>2.5806451612903225</v>
      </c>
      <c r="L14">
        <f t="shared" si="0"/>
        <v>1.24E-2</v>
      </c>
      <c r="M14">
        <f t="shared" si="1"/>
        <v>3.2000000000000001E-2</v>
      </c>
    </row>
    <row r="15" spans="2:13">
      <c r="G15" s="4">
        <v>-4.5599999999999996</v>
      </c>
      <c r="H15" s="4">
        <v>-0.111</v>
      </c>
      <c r="I15" s="4">
        <v>1.5599999999999999E-2</v>
      </c>
      <c r="J15" s="4">
        <f t="shared" si="2"/>
        <v>-7.1153846153846159</v>
      </c>
      <c r="L15">
        <f t="shared" si="0"/>
        <v>1.5599999999999999E-2</v>
      </c>
      <c r="M15">
        <f t="shared" si="1"/>
        <v>-0.111</v>
      </c>
    </row>
    <row r="16" spans="2:13">
      <c r="B16" s="4" t="s">
        <v>17</v>
      </c>
      <c r="C16" s="5">
        <f>C14*C13/C11</f>
        <v>1468965.517241379</v>
      </c>
      <c r="D16" s="2">
        <f>C16</f>
        <v>1468965.517241379</v>
      </c>
      <c r="E16" s="3"/>
    </row>
    <row r="40" spans="6:6">
      <c r="F40" t="s">
        <v>27</v>
      </c>
    </row>
  </sheetData>
  <pageMargins left="0.75" right="0.75" top="1" bottom="1" header="0.5" footer="0.5"/>
  <pageSetup paperSize="9" orientation="portrait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baseColWidth="10" defaultRowHeight="15" x14ac:dyDescent="0"/>
  <sheetData/>
  <phoneticPr fontId="4" type="noConversion"/>
  <pageMargins left="0.75000000000000011" right="0.75000000000000011" top="1" bottom="1" header="0.5" footer="0.5"/>
  <pageSetup paperSize="9" orientation="landscape" horizontalDpi="4294967292" verticalDpi="4294967292"/>
  <drawing r:id="rId1"/>
  <extLst>
    <ext xmlns:mx="http://schemas.microsoft.com/office/mac/excel/2008/main" uri="{64002731-A6B0-56B0-2670-7721B7C09600}">
      <mx:PLV Mode="0" OnePage="0" WScale="0"/>
    </ext>
  </extLst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37"/>
  <sheetViews>
    <sheetView tabSelected="1" topLeftCell="A5" workbookViewId="0">
      <selection activeCell="A5" sqref="A5:E38"/>
    </sheetView>
  </sheetViews>
  <sheetFormatPr baseColWidth="10" defaultRowHeight="15" x14ac:dyDescent="0"/>
  <sheetData>
    <row r="1" spans="1:5">
      <c r="A1" t="s">
        <v>51</v>
      </c>
      <c r="C1" t="s">
        <v>50</v>
      </c>
    </row>
    <row r="2" spans="1:5">
      <c r="A2" t="s">
        <v>49</v>
      </c>
      <c r="B2" t="s">
        <v>46</v>
      </c>
      <c r="C2" t="s">
        <v>47</v>
      </c>
      <c r="E2" t="s">
        <v>48</v>
      </c>
    </row>
    <row r="3" spans="1:5">
      <c r="A3">
        <v>0</v>
      </c>
      <c r="B3">
        <v>1.065E-3</v>
      </c>
      <c r="C3">
        <v>-1.065E-3</v>
      </c>
      <c r="E3">
        <v>2.1299999999999999E-3</v>
      </c>
    </row>
    <row r="4" spans="1:5">
      <c r="A4">
        <v>2.7500000000000003E-3</v>
      </c>
      <c r="B4">
        <v>1.5245009402574859E-2</v>
      </c>
      <c r="C4">
        <v>-1.5245009402574859E-2</v>
      </c>
      <c r="E4">
        <v>3.0490018805149718E-2</v>
      </c>
    </row>
    <row r="5" spans="1:5">
      <c r="A5">
        <v>1.0749999999999999E-2</v>
      </c>
      <c r="B5">
        <v>3.0253218573701723E-2</v>
      </c>
      <c r="C5">
        <v>-3.0253218573701723E-2</v>
      </c>
      <c r="E5">
        <v>6.0506437147403447E-2</v>
      </c>
    </row>
    <row r="6" spans="1:5">
      <c r="A6">
        <v>2.3999999999999997E-2</v>
      </c>
      <c r="B6">
        <v>4.6274627513380594E-2</v>
      </c>
      <c r="C6">
        <v>-4.6274627513380594E-2</v>
      </c>
      <c r="E6">
        <v>9.2549255026761187E-2</v>
      </c>
    </row>
    <row r="7" spans="1:5">
      <c r="A7">
        <v>4.2500000000000003E-2</v>
      </c>
      <c r="B7">
        <v>6.2309236221611455E-2</v>
      </c>
      <c r="C7">
        <v>-6.2309236221611455E-2</v>
      </c>
      <c r="E7">
        <v>0.12461847244322291</v>
      </c>
    </row>
    <row r="8" spans="1:5">
      <c r="A8">
        <v>6.6250000000000003E-2</v>
      </c>
      <c r="B8">
        <v>7.7607044698394329E-2</v>
      </c>
      <c r="C8">
        <v>-7.7607044698394329E-2</v>
      </c>
      <c r="E8">
        <v>0.15521408939678866</v>
      </c>
    </row>
    <row r="9" spans="1:5">
      <c r="A9">
        <v>9.5250000000000001E-2</v>
      </c>
      <c r="B9">
        <v>9.1918052943729206E-2</v>
      </c>
      <c r="C9">
        <v>-9.1918052943729206E-2</v>
      </c>
      <c r="E9">
        <v>0.18383610588745841</v>
      </c>
    </row>
    <row r="10" spans="1:5">
      <c r="A10">
        <v>0.129</v>
      </c>
      <c r="B10">
        <v>0.10503862288442066</v>
      </c>
      <c r="C10">
        <v>-0.10503862288442066</v>
      </c>
      <c r="E10">
        <v>0.21007724576884132</v>
      </c>
    </row>
    <row r="11" spans="1:5">
      <c r="A11">
        <v>0.16750000000000001</v>
      </c>
      <c r="B11">
        <v>0.11721875452046868</v>
      </c>
      <c r="C11">
        <v>-0.11721875452046868</v>
      </c>
      <c r="E11">
        <v>0.23443750904093735</v>
      </c>
    </row>
    <row r="12" spans="1:5">
      <c r="A12">
        <v>0.21074999999999999</v>
      </c>
      <c r="B12">
        <v>0.12895844785187327</v>
      </c>
      <c r="C12">
        <v>-0.12895844785187327</v>
      </c>
      <c r="E12">
        <v>0.25791689570374654</v>
      </c>
    </row>
    <row r="13" spans="1:5">
      <c r="A13">
        <v>0.25824999999999998</v>
      </c>
      <c r="B13">
        <v>0.13980406480543905</v>
      </c>
      <c r="C13">
        <v>-0.13980406480543905</v>
      </c>
      <c r="E13">
        <v>0.27960812961087811</v>
      </c>
    </row>
    <row r="14" spans="1:5">
      <c r="A14">
        <v>0.31025000000000003</v>
      </c>
      <c r="B14">
        <v>0.14948242441776363</v>
      </c>
      <c r="C14">
        <v>-0.14948242441776363</v>
      </c>
      <c r="E14">
        <v>0.29896484883552726</v>
      </c>
    </row>
    <row r="15" spans="1:5">
      <c r="A15">
        <v>0.36624999999999996</v>
      </c>
      <c r="B15">
        <v>0.15753988861565166</v>
      </c>
      <c r="C15">
        <v>-0.15753988861565166</v>
      </c>
      <c r="E15">
        <v>0.31507977723130332</v>
      </c>
    </row>
    <row r="16" spans="1:5">
      <c r="A16">
        <v>0.42575000000000002</v>
      </c>
      <c r="B16">
        <v>0.1632728193259077</v>
      </c>
      <c r="C16">
        <v>-0.1632728193259077</v>
      </c>
      <c r="E16">
        <v>0.32654563865181541</v>
      </c>
    </row>
    <row r="17" spans="1:5">
      <c r="A17">
        <v>0.48899999999999999</v>
      </c>
      <c r="B17">
        <v>0.16665803558512948</v>
      </c>
      <c r="C17">
        <v>-0.16665803558512948</v>
      </c>
      <c r="E17">
        <v>0.33331607117025897</v>
      </c>
    </row>
    <row r="18" spans="1:5">
      <c r="A18">
        <v>0.55549999999999999</v>
      </c>
      <c r="B18">
        <v>0.16774189932012151</v>
      </c>
      <c r="C18">
        <v>-0.16774189932012151</v>
      </c>
      <c r="E18">
        <v>0.33548379864024302</v>
      </c>
    </row>
    <row r="19" spans="1:5">
      <c r="A19">
        <v>0.625</v>
      </c>
      <c r="B19">
        <v>0.16704759149428611</v>
      </c>
      <c r="C19">
        <v>-0.16704759149428611</v>
      </c>
      <c r="E19">
        <v>0.33409518298857221</v>
      </c>
    </row>
    <row r="20" spans="1:5">
      <c r="A20">
        <v>0.69724999999999993</v>
      </c>
      <c r="B20">
        <v>0.16434829307102561</v>
      </c>
      <c r="C20">
        <v>-0.16434829307102561</v>
      </c>
      <c r="E20">
        <v>0.32869658614205122</v>
      </c>
    </row>
    <row r="21" spans="1:5">
      <c r="A21">
        <v>0.77174999999999994</v>
      </c>
      <c r="B21">
        <v>0.16019036597714453</v>
      </c>
      <c r="C21">
        <v>-0.16019036597714453</v>
      </c>
      <c r="E21">
        <v>0.32038073195428907</v>
      </c>
    </row>
    <row r="22" spans="1:5">
      <c r="A22">
        <v>0.84824999999999995</v>
      </c>
      <c r="B22">
        <v>0.15434699117604514</v>
      </c>
      <c r="C22">
        <v>-0.15434699117604514</v>
      </c>
      <c r="E22">
        <v>0.30869398235209028</v>
      </c>
    </row>
    <row r="23" spans="1:5">
      <c r="A23">
        <v>0.92649999999999999</v>
      </c>
      <c r="B23">
        <v>0.14684134963112977</v>
      </c>
      <c r="C23">
        <v>-0.14684134963112977</v>
      </c>
      <c r="E23">
        <v>0.29368269926225954</v>
      </c>
    </row>
    <row r="24" spans="1:5">
      <c r="A24">
        <v>1.0867499999999999</v>
      </c>
      <c r="B24">
        <v>0.12748235209026473</v>
      </c>
      <c r="C24">
        <v>-0.12748235209026473</v>
      </c>
      <c r="E24">
        <v>0.25496470418052947</v>
      </c>
    </row>
    <row r="25" spans="1:5">
      <c r="A25">
        <v>1.25</v>
      </c>
      <c r="B25">
        <v>0.10209518298857224</v>
      </c>
      <c r="C25">
        <v>-0.10209518298857224</v>
      </c>
      <c r="E25">
        <v>0.20419036597714449</v>
      </c>
    </row>
    <row r="26" spans="1:5">
      <c r="A26">
        <v>1.4132500000000001</v>
      </c>
      <c r="B26">
        <v>7.1708013886879807E-2</v>
      </c>
      <c r="C26">
        <v>-7.1708013886879807E-2</v>
      </c>
      <c r="E26">
        <v>0.14341602777375961</v>
      </c>
    </row>
    <row r="27" spans="1:5">
      <c r="A27">
        <v>1.5734999999999999</v>
      </c>
      <c r="B27">
        <v>3.7099016346014771E-2</v>
      </c>
      <c r="C27">
        <v>-3.7099016346014771E-2</v>
      </c>
      <c r="E27">
        <v>7.4198032692029542E-2</v>
      </c>
    </row>
    <row r="28" spans="1:5">
      <c r="A28">
        <v>1.7282500000000001</v>
      </c>
      <c r="B28">
        <v>0</v>
      </c>
      <c r="C28">
        <v>0</v>
      </c>
      <c r="E28">
        <v>0</v>
      </c>
    </row>
    <row r="29" spans="1:5">
      <c r="A29">
        <v>1.875</v>
      </c>
      <c r="B29">
        <v>-3.860722551714163E-2</v>
      </c>
      <c r="C29">
        <v>3.860722551714163E-2</v>
      </c>
      <c r="E29">
        <v>-7.721445103428326E-2</v>
      </c>
    </row>
    <row r="30" spans="1:5">
      <c r="A30">
        <v>2.0110000000000001</v>
      </c>
      <c r="B30">
        <v>-7.6717669607984984E-2</v>
      </c>
      <c r="C30">
        <v>7.6717669607984984E-2</v>
      </c>
      <c r="E30">
        <v>-0.15343533921596997</v>
      </c>
    </row>
    <row r="31" spans="1:5">
      <c r="A31">
        <v>2.1339999999999999</v>
      </c>
      <c r="B31">
        <v>-0.11287270360190946</v>
      </c>
      <c r="C31">
        <v>0.11287270360190946</v>
      </c>
      <c r="E31">
        <v>-0.22574540720381892</v>
      </c>
    </row>
    <row r="32" spans="1:5">
      <c r="A32">
        <v>2.2417500000000001</v>
      </c>
      <c r="B32">
        <v>-0.1458636988282945</v>
      </c>
      <c r="C32">
        <v>0.1458636988282945</v>
      </c>
      <c r="E32">
        <v>-0.291727397656589</v>
      </c>
    </row>
    <row r="33" spans="1:5">
      <c r="A33">
        <v>2.3325</v>
      </c>
      <c r="B33">
        <v>-0.17477838854332417</v>
      </c>
      <c r="C33">
        <v>0.17477838854332417</v>
      </c>
      <c r="E33">
        <v>-0.34955677708664834</v>
      </c>
    </row>
    <row r="34" spans="1:5">
      <c r="A34">
        <v>2.4047499999999999</v>
      </c>
      <c r="B34">
        <v>-0.19872768696658469</v>
      </c>
      <c r="C34">
        <v>0.19872768696658469</v>
      </c>
      <c r="E34">
        <v>-0.39745537393316938</v>
      </c>
    </row>
    <row r="35" spans="1:5">
      <c r="A35">
        <v>2.4575</v>
      </c>
      <c r="B35">
        <v>-0.21661887024446691</v>
      </c>
      <c r="C35">
        <v>0.21661887024446691</v>
      </c>
      <c r="E35">
        <v>-0.43323774048893382</v>
      </c>
    </row>
    <row r="36" spans="1:5">
      <c r="A36">
        <v>2.4892500000000002</v>
      </c>
      <c r="B36">
        <v>-0.22781285259655723</v>
      </c>
      <c r="C36">
        <v>0.22781285259655723</v>
      </c>
      <c r="E36">
        <v>-0.45562570519311446</v>
      </c>
    </row>
    <row r="37" spans="1:5">
      <c r="A37">
        <v>2.5</v>
      </c>
      <c r="B37">
        <v>-0.23180963402285551</v>
      </c>
      <c r="C37">
        <v>0.23180963402285551</v>
      </c>
      <c r="E37">
        <v>-0.46361926804571102</v>
      </c>
    </row>
  </sheetData>
  <phoneticPr fontId="4" type="noConversion"/>
  <pageMargins left="0.75" right="0.75" top="1" bottom="1" header="0.5" footer="0.5"/>
  <pageSetup paperSize="9" orientation="portrait" horizontalDpi="4294967292" verticalDpi="4294967292"/>
  <extLst>
    <ext xmlns:mx="http://schemas.microsoft.com/office/mac/excel/2008/main" uri="{64002731-A6B0-56B0-2670-7721B7C09600}">
      <mx:PLV Mode="0" OnePage="0" WScale="0"/>
    </ext>
  </extLst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Macintosh Excel</Application>
  <DocSecurity>0</DocSecurity>
  <ScaleCrop>false</ScaleCrop>
  <HeadingPairs>
    <vt:vector size="2" baseType="variant">
      <vt:variant>
        <vt:lpstr>Feuilles de calcul</vt:lpstr>
      </vt:variant>
      <vt:variant>
        <vt:i4>4</vt:i4>
      </vt:variant>
    </vt:vector>
  </HeadingPairs>
  <TitlesOfParts>
    <vt:vector size="4" baseType="lpstr">
      <vt:lpstr>Feuil1</vt:lpstr>
      <vt:lpstr>Feuil2</vt:lpstr>
      <vt:lpstr>Feuil3</vt:lpstr>
      <vt:lpstr>Feuil4</vt:lpstr>
    </vt:vector>
  </TitlesOfParts>
  <Company/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eric andlauer</dc:creator>
  <cp:lastModifiedBy>eric andlauer</cp:lastModifiedBy>
  <cp:lastPrinted>2014-04-15T18:25:03Z</cp:lastPrinted>
  <dcterms:created xsi:type="dcterms:W3CDTF">2012-12-16T16:09:48Z</dcterms:created>
  <dcterms:modified xsi:type="dcterms:W3CDTF">2014-04-17T00:10:04Z</dcterms:modified>
</cp:coreProperties>
</file>